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0faf793eecc7ce60/Business/00 株式会社ウェルスペント/10 B2C 資産形成コンサルティング/00 LPS/LPS simple/"/>
    </mc:Choice>
  </mc:AlternateContent>
  <xr:revisionPtr revIDLastSave="61" documentId="13_ncr:1_{66C3CE2A-28E1-4E63-BCE6-A3584463996E}" xr6:coauthVersionLast="47" xr6:coauthVersionMax="47" xr10:uidLastSave="{D3CC80B9-E2DA-4ACF-83DE-BD2F3EF31709}"/>
  <bookViews>
    <workbookView xWindow="8904" yWindow="2016" windowWidth="27492" windowHeight="21924" xr2:uid="{877A5783-FD88-404E-8F4C-39B7FA4F0D08}"/>
  </bookViews>
  <sheets>
    <sheet name="LPS 入力見本" sheetId="1" r:id="rId1"/>
    <sheet name="LPS 入力用" sheetId="3" r:id="rId2"/>
  </sheets>
  <externalReferences>
    <externalReference r:id="rId3"/>
  </externalReferences>
  <definedNames>
    <definedName name="_xlnm.Print_Area" localSheetId="0">'LPS 入力見本'!$A$1:$AJ$74</definedName>
    <definedName name="_xlnm.Print_Area" localSheetId="1">'LPS 入力用'!$A$1:$AJ$74</definedName>
    <definedName name="ご年齢">OFFSET('[1]LP&amp;CF'!$F$4,0,0,1,[1]Graph!$C$1)</definedName>
    <definedName name="ご年齢保険">OFFSET('[1]LP&amp;CF'!$F$4,0,0,1,[1]GraphIns1!$C$1)</definedName>
    <definedName name="その他資産">OFFSET('[1]LP&amp;CF'!$F$60,0,0,1,[1]Graph!$C$1)</definedName>
    <definedName name="ローン残高">OFFSET('[1]LP&amp;CF'!$F$64,0,0,1,[1]Graph!$C$1)</definedName>
    <definedName name="運用資産DC世帯主">OFFSET('[1]LP&amp;CF'!$F$57,0,0,1,[1]Graph!$C$1)</definedName>
    <definedName name="運用資産DC配偶者">OFFSET('[1]LP&amp;CF'!$F$58,0,0,1,[1]Graph!$C$1)</definedName>
    <definedName name="運用資産中リスク">OFFSET('[1]LP&amp;CF'!$F$56,0,0,1,[1]Graph!$C$1)</definedName>
    <definedName name="運用資産低リスク">OFFSET('[1]LP&amp;CF'!$F$55,0,0,1,[1]Graph!$C$1)</definedName>
    <definedName name="運用資産無リスク">OFFSET('[1]LP&amp;CF'!$F$54,0,0,1,[1]Graph!$C$1)</definedName>
    <definedName name="支出１行目">OFFSET('[1]LP&amp;CF'!$F$28,0,0,1,[1]Graph!$C$1)</definedName>
    <definedName name="支出２行目">OFFSET('[1]LP&amp;CF'!$F$29,0,0,1,[1]Graph!$C$1)</definedName>
    <definedName name="支出３行目">OFFSET('[1]LP&amp;CF'!$F$30,0,0,1,[1]Graph!$C$1)</definedName>
    <definedName name="支出４行目">OFFSET('[1]LP&amp;CF'!$F$31,0,0,1,[1]Graph!$C$1)</definedName>
    <definedName name="支出５行目">OFFSET('[1]LP&amp;CF'!$F$32,0,0,1,[1]Graph!$C$1)</definedName>
    <definedName name="支出６行目">OFFSET('[1]LP&amp;CF'!$F$33,0,0,1,[1]Graph!$C$1)</definedName>
    <definedName name="支出７行目">OFFSET('[1]LP&amp;CF'!$F$34,0,0,1,[1]Graph!$C$1)</definedName>
    <definedName name="支出８行目">OFFSET('[1]LP&amp;CF'!$F$35,0,0,1,[1]Graph!$C$1)</definedName>
    <definedName name="支出９行目">OFFSET('[1]LP&amp;CF'!$F$36,0,0,1,[1]Graph!$C$1)</definedName>
    <definedName name="支出合計">OFFSET('[1]LP&amp;CF'!$F$38,0,0,1,[1]Graph!$C$1)</definedName>
    <definedName name="収入１">OFFSET('[1]LP&amp;CF'!$F$19,0,0,1,[1]Graph!$C$1)</definedName>
    <definedName name="収入２">OFFSET('[1]LP&amp;CF'!$F$20,0,0,1,[1]Graph!$C$1)</definedName>
    <definedName name="収入３">OFFSET('[1]LP&amp;CF'!$F$21,0,0,1,[1]Graph!$C$1)</definedName>
    <definedName name="収入４">OFFSET('[1]LP&amp;CF'!$F$22,0,0,1,[1]Graph!$C$1)</definedName>
    <definedName name="収入５">OFFSET('[1]LP&amp;CF'!$F$23,0,0,1,[1]Graph!$C$1)</definedName>
    <definedName name="収入６">OFFSET('[1]LP&amp;CF'!$F$24,0,0,1,[1]Graph!$C$1)</definedName>
    <definedName name="収入7">OFFSET('[1]LP&amp;CF'!$F$25,0,0,1,[1]Graph!$C$1)</definedName>
    <definedName name="収入8">OFFSET('[1]LP&amp;CF'!$F$26,0,0,1,[1]Graph!$C$1)</definedName>
    <definedName name="収入合計">OFFSET('[1]LP&amp;CF'!$F$27,0,0,1,[1]Graph!$C$1)</definedName>
    <definedName name="純資産中リスク">OFFSET('[1]LP&amp;CF'!$F$67,0,0,1,[1]Graph!$C$1)</definedName>
    <definedName name="純資産低リスク">OFFSET('[1]LP&amp;CF'!$F$66,0,0,1,[1]Graph!$C$1)</definedName>
    <definedName name="純資産無リスク">OFFSET('[1]LP&amp;CF'!$F$65,0,0,1,[1]Graph!$C$1)</definedName>
    <definedName name="生活資金">OFFSET('[1]LP&amp;CF'!$F$53,0,0,1,[1]Graph!$C$1)</definedName>
    <definedName name="総資産中リスク">OFFSET('[1]LP&amp;CF'!$F$63,0,0,1,[1]Graph!$C$1)</definedName>
    <definedName name="総資産低リスク">OFFSET('[1]LP&amp;CF'!$F$62,0,0,1,[1]Graph!$C$1)</definedName>
    <definedName name="総資産無リスク">OFFSET('[1]LP&amp;CF'!$F$61,0,0,1,[1]Graph!$C$1)</definedName>
    <definedName name="年間収支">OFFSET('[1]LP&amp;CF'!$F$39,0,0,1,[1]Graph!$C$1)</definedName>
    <definedName name="必要保障額">OFFSET('[1]LP&amp;CF'!$F$101,0,0,1,[1]GraphIns1!$C$1)</definedName>
    <definedName name="不動産">OFFSET('[1]LP&amp;CF'!$F$59,0,0,1,[1]Graph!$C$1)</definedName>
    <definedName name="万一支出１">OFFSET('[1]LP&amp;CF'!$F$79,0,0,1,[1]GraphIns1!$C$1)</definedName>
    <definedName name="万一支出２">OFFSET('[1]LP&amp;CF'!$F$80,0,0,1,[1]GraphIns1!$C$1)</definedName>
    <definedName name="万一支出３">OFFSET('[1]LP&amp;CF'!$F$81,0,0,1,[1]GraphIns1!$C$1)</definedName>
    <definedName name="万一支出４">OFFSET('[1]LP&amp;CF'!$F$82,0,0,1,[1]GraphIns1!$C$1)</definedName>
    <definedName name="万一支出５">OFFSET('[1]LP&amp;CF'!$F$83,0,0,1,[1]GraphIns1!$C$1)</definedName>
    <definedName name="万一支出６">OFFSET('[1]LP&amp;CF'!$F$84,0,0,1,[1]GraphIns1!$C$1)</definedName>
    <definedName name="万一支出７">OFFSET('[1]LP&amp;CF'!$F$85,0,0,1,[1]GraphIns1!$C$1)</definedName>
    <definedName name="万一支出８">OFFSET('[1]LP&amp;CF'!$F$86,0,0,1,[1]GraphIns1!$C$1)</definedName>
    <definedName name="万一支出合計">OFFSET('[1]LP&amp;CF'!$F$87,0,0,1,[1]GraphIns1!$C$1)</definedName>
    <definedName name="万一収入１">OFFSET('[1]LP&amp;CF'!$F$70,0,0,1,[1]GraphIns1!$C$1)</definedName>
    <definedName name="万一収入２">OFFSET('[1]LP&amp;CF'!$F$71,0,0,1,[1]GraphIns1!$C$1)</definedName>
    <definedName name="万一収入３">OFFSET('[1]LP&amp;CF'!$F$72,0,0,1,[1]GraphIns1!$C$1)</definedName>
    <definedName name="万一収入４">OFFSET('[1]LP&amp;CF'!$F$73,0,0,1,[1]GraphIns1!$C$1)</definedName>
    <definedName name="万一収入５">OFFSET('[1]LP&amp;CF'!$F$74,0,0,1,[1]GraphIns1!$C$1)</definedName>
    <definedName name="万一収入６">OFFSET('[1]LP&amp;CF'!$F$75,0,0,1,[1]GraphIns1!$C$1)</definedName>
    <definedName name="万一収入7">OFFSET('[1]LP&amp;CF'!$F$76,0,0,1,[1]GraphIns1!$C$1)</definedName>
    <definedName name="万一収入合計">OFFSET('[1]LP&amp;CF'!$F$77,0,0,1,[1]GraphIns1!$C$1)</definedName>
    <definedName name="万一年間収支">OFFSET('[1]LP&amp;CF'!$F$89,0,0,1,[1]GraphIns1!$C$1)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 i="3" l="1"/>
  <c r="G7" i="3" s="1"/>
  <c r="H7" i="3" s="1"/>
  <c r="I7" i="3" s="1"/>
  <c r="J7" i="3" s="1"/>
  <c r="K7" i="3" s="1"/>
  <c r="L7" i="3" s="1"/>
  <c r="M7" i="3" s="1"/>
  <c r="N7" i="3" s="1"/>
  <c r="O7" i="3" s="1"/>
  <c r="P7" i="3" s="1"/>
  <c r="Q7" i="3" s="1"/>
  <c r="R7" i="3" s="1"/>
  <c r="S7" i="3" s="1"/>
  <c r="T7" i="3" s="1"/>
  <c r="U7" i="3" s="1"/>
  <c r="V7" i="3" s="1"/>
  <c r="W7" i="3" s="1"/>
  <c r="X7" i="3" s="1"/>
  <c r="Y7" i="3" s="1"/>
  <c r="Z7" i="3" s="1"/>
  <c r="AA7" i="3" s="1"/>
  <c r="AB7" i="3" s="1"/>
  <c r="AC7" i="3" s="1"/>
  <c r="AD7" i="3" s="1"/>
  <c r="AE7" i="3" s="1"/>
  <c r="AF7" i="3" s="1"/>
  <c r="AG7" i="3" s="1"/>
  <c r="AH7" i="3" s="1"/>
  <c r="AI7" i="3" s="1"/>
  <c r="F8" i="3"/>
  <c r="G8" i="3"/>
  <c r="H8" i="3" s="1"/>
  <c r="I8" i="3" s="1"/>
  <c r="J8" i="3" s="1"/>
  <c r="K8" i="3" s="1"/>
  <c r="L8" i="3" s="1"/>
  <c r="M8" i="3" s="1"/>
  <c r="N8" i="3" s="1"/>
  <c r="O8" i="3" s="1"/>
  <c r="P8" i="3" s="1"/>
  <c r="Q8" i="3" s="1"/>
  <c r="R8" i="3" s="1"/>
  <c r="S8" i="3" s="1"/>
  <c r="T8" i="3" s="1"/>
  <c r="U8" i="3" s="1"/>
  <c r="V8" i="3" s="1"/>
  <c r="W8" i="3" s="1"/>
  <c r="X8" i="3" s="1"/>
  <c r="Y8" i="3" s="1"/>
  <c r="Z8" i="3" s="1"/>
  <c r="AA8" i="3" s="1"/>
  <c r="AB8" i="3" s="1"/>
  <c r="AC8" i="3" s="1"/>
  <c r="AD8" i="3" s="1"/>
  <c r="AE8" i="3" s="1"/>
  <c r="AF8" i="3" s="1"/>
  <c r="AG8" i="3" s="1"/>
  <c r="AH8" i="3" s="1"/>
  <c r="AI8" i="3" s="1"/>
  <c r="F9" i="3"/>
  <c r="G9" i="3"/>
  <c r="H9" i="3"/>
  <c r="I9" i="3"/>
  <c r="J9" i="3" s="1"/>
  <c r="K9" i="3" s="1"/>
  <c r="L9" i="3" s="1"/>
  <c r="M9" i="3" s="1"/>
  <c r="N9" i="3" s="1"/>
  <c r="O9" i="3" s="1"/>
  <c r="P9" i="3" s="1"/>
  <c r="Q9" i="3" s="1"/>
  <c r="R9" i="3" s="1"/>
  <c r="S9" i="3" s="1"/>
  <c r="T9" i="3" s="1"/>
  <c r="U9" i="3" s="1"/>
  <c r="V9" i="3" s="1"/>
  <c r="W9" i="3" s="1"/>
  <c r="X9" i="3" s="1"/>
  <c r="Y9" i="3" s="1"/>
  <c r="Z9" i="3" s="1"/>
  <c r="AA9" i="3" s="1"/>
  <c r="AB9" i="3" s="1"/>
  <c r="AC9" i="3" s="1"/>
  <c r="AD9" i="3" s="1"/>
  <c r="AE9" i="3" s="1"/>
  <c r="AF9" i="3" s="1"/>
  <c r="AG9" i="3" s="1"/>
  <c r="AH9" i="3" s="1"/>
  <c r="AI9" i="3" s="1"/>
  <c r="F10" i="3"/>
  <c r="G10" i="3"/>
  <c r="H10" i="3"/>
  <c r="I10" i="3"/>
  <c r="J10" i="3"/>
  <c r="K10" i="3"/>
  <c r="L10" i="3" s="1"/>
  <c r="M10" i="3" s="1"/>
  <c r="N10" i="3" s="1"/>
  <c r="O10" i="3" s="1"/>
  <c r="P10" i="3" s="1"/>
  <c r="Q10" i="3" s="1"/>
  <c r="R10" i="3" s="1"/>
  <c r="S10" i="3" s="1"/>
  <c r="T10" i="3" s="1"/>
  <c r="U10" i="3" s="1"/>
  <c r="V10" i="3" s="1"/>
  <c r="W10" i="3" s="1"/>
  <c r="X10" i="3" s="1"/>
  <c r="Y10" i="3" s="1"/>
  <c r="Z10" i="3" s="1"/>
  <c r="AA10" i="3" s="1"/>
  <c r="AB10" i="3" s="1"/>
  <c r="AC10" i="3" s="1"/>
  <c r="AD10" i="3" s="1"/>
  <c r="AE10" i="3" s="1"/>
  <c r="AF10" i="3" s="1"/>
  <c r="AG10" i="3" s="1"/>
  <c r="AH10" i="3" s="1"/>
  <c r="AI10" i="3" s="1"/>
  <c r="F11" i="3"/>
  <c r="G11" i="3"/>
  <c r="H11" i="3" s="1"/>
  <c r="I11" i="3" s="1"/>
  <c r="J11" i="3" s="1"/>
  <c r="K11" i="3" s="1"/>
  <c r="L11" i="3" s="1"/>
  <c r="M11" i="3" s="1"/>
  <c r="N11" i="3" s="1"/>
  <c r="O11" i="3" s="1"/>
  <c r="P11" i="3" s="1"/>
  <c r="Q11" i="3" s="1"/>
  <c r="R11" i="3" s="1"/>
  <c r="S11" i="3" s="1"/>
  <c r="T11" i="3" s="1"/>
  <c r="U11" i="3" s="1"/>
  <c r="V11" i="3" s="1"/>
  <c r="W11" i="3" s="1"/>
  <c r="X11" i="3" s="1"/>
  <c r="Y11" i="3" s="1"/>
  <c r="Z11" i="3" s="1"/>
  <c r="AA11" i="3" s="1"/>
  <c r="AB11" i="3" s="1"/>
  <c r="AC11" i="3" s="1"/>
  <c r="AD11" i="3" s="1"/>
  <c r="AE11" i="3" s="1"/>
  <c r="AF11" i="3" s="1"/>
  <c r="AG11" i="3" s="1"/>
  <c r="AH11" i="3" s="1"/>
  <c r="AI11" i="3" s="1"/>
  <c r="E88" i="3"/>
  <c r="E90" i="3" s="1"/>
  <c r="E92" i="3" s="1"/>
  <c r="E87" i="3"/>
  <c r="E86" i="3"/>
  <c r="E89" i="3" s="1"/>
  <c r="F85" i="3"/>
  <c r="G85" i="3" s="1"/>
  <c r="H84" i="3"/>
  <c r="I84" i="3" s="1"/>
  <c r="J84" i="3" s="1"/>
  <c r="K84" i="3" s="1"/>
  <c r="L84" i="3" s="1"/>
  <c r="M84" i="3" s="1"/>
  <c r="N84" i="3" s="1"/>
  <c r="O84" i="3" s="1"/>
  <c r="P84" i="3" s="1"/>
  <c r="Q84" i="3" s="1"/>
  <c r="R84" i="3" s="1"/>
  <c r="S84" i="3" s="1"/>
  <c r="T84" i="3" s="1"/>
  <c r="U84" i="3" s="1"/>
  <c r="V84" i="3" s="1"/>
  <c r="W84" i="3" s="1"/>
  <c r="X84" i="3" s="1"/>
  <c r="Y84" i="3" s="1"/>
  <c r="Z84" i="3" s="1"/>
  <c r="AA84" i="3" s="1"/>
  <c r="AB84" i="3" s="1"/>
  <c r="AC84" i="3" s="1"/>
  <c r="AD84" i="3" s="1"/>
  <c r="AE84" i="3" s="1"/>
  <c r="AF84" i="3" s="1"/>
  <c r="AG84" i="3" s="1"/>
  <c r="AH84" i="3" s="1"/>
  <c r="AI84" i="3" s="1"/>
  <c r="AJ84" i="3" s="1"/>
  <c r="AK84" i="3" s="1"/>
  <c r="AL84" i="3" s="1"/>
  <c r="AM84" i="3" s="1"/>
  <c r="AN84" i="3" s="1"/>
  <c r="AO84" i="3" s="1"/>
  <c r="AP84" i="3" s="1"/>
  <c r="AQ84" i="3" s="1"/>
  <c r="AR84" i="3" s="1"/>
  <c r="AS84" i="3" s="1"/>
  <c r="AT84" i="3" s="1"/>
  <c r="AU84" i="3" s="1"/>
  <c r="AV84" i="3" s="1"/>
  <c r="AW84" i="3" s="1"/>
  <c r="G84" i="3"/>
  <c r="F84" i="3"/>
  <c r="D41" i="3"/>
  <c r="F39" i="3"/>
  <c r="G39" i="3" s="1"/>
  <c r="H39" i="3" s="1"/>
  <c r="I39" i="3" s="1"/>
  <c r="J39" i="3" s="1"/>
  <c r="K39" i="3" s="1"/>
  <c r="L39" i="3" s="1"/>
  <c r="M39" i="3" s="1"/>
  <c r="N39" i="3" s="1"/>
  <c r="O39" i="3" s="1"/>
  <c r="P39" i="3" s="1"/>
  <c r="Q39" i="3" s="1"/>
  <c r="R39" i="3" s="1"/>
  <c r="S39" i="3" s="1"/>
  <c r="T39" i="3" s="1"/>
  <c r="U39" i="3" s="1"/>
  <c r="V39" i="3" s="1"/>
  <c r="W39" i="3" s="1"/>
  <c r="X39" i="3" s="1"/>
  <c r="Y39" i="3" s="1"/>
  <c r="Z39" i="3" s="1"/>
  <c r="AA39" i="3" s="1"/>
  <c r="AB39" i="3" s="1"/>
  <c r="AC39" i="3" s="1"/>
  <c r="AD39" i="3" s="1"/>
  <c r="AE39" i="3" s="1"/>
  <c r="AF39" i="3" s="1"/>
  <c r="AG39" i="3" s="1"/>
  <c r="AH39" i="3" s="1"/>
  <c r="AI39" i="3" s="1"/>
  <c r="E39" i="3"/>
  <c r="E38" i="3"/>
  <c r="F38" i="3" s="1"/>
  <c r="G38" i="3" s="1"/>
  <c r="H38" i="3" s="1"/>
  <c r="I38" i="3" s="1"/>
  <c r="J38" i="3" s="1"/>
  <c r="K38" i="3" s="1"/>
  <c r="L38" i="3" s="1"/>
  <c r="M38" i="3" s="1"/>
  <c r="N38" i="3" s="1"/>
  <c r="O38" i="3" s="1"/>
  <c r="P38" i="3" s="1"/>
  <c r="Q38" i="3" s="1"/>
  <c r="R38" i="3" s="1"/>
  <c r="S38" i="3" s="1"/>
  <c r="T38" i="3" s="1"/>
  <c r="U38" i="3" s="1"/>
  <c r="V38" i="3" s="1"/>
  <c r="W38" i="3" s="1"/>
  <c r="X38" i="3" s="1"/>
  <c r="Y38" i="3" s="1"/>
  <c r="Z38" i="3" s="1"/>
  <c r="AA38" i="3" s="1"/>
  <c r="AB38" i="3" s="1"/>
  <c r="AC38" i="3" s="1"/>
  <c r="AD38" i="3" s="1"/>
  <c r="AE38" i="3" s="1"/>
  <c r="AF38" i="3" s="1"/>
  <c r="AG38" i="3" s="1"/>
  <c r="AH38" i="3" s="1"/>
  <c r="AI38" i="3" s="1"/>
  <c r="E37" i="3"/>
  <c r="F37" i="3" s="1"/>
  <c r="G37" i="3" s="1"/>
  <c r="E34" i="3"/>
  <c r="E33" i="3"/>
  <c r="E31" i="3"/>
  <c r="E36" i="3" s="1"/>
  <c r="F22" i="3"/>
  <c r="G22" i="3" s="1"/>
  <c r="H22" i="3" s="1"/>
  <c r="I22" i="3" s="1"/>
  <c r="J22" i="3" s="1"/>
  <c r="K22" i="3" s="1"/>
  <c r="L22" i="3" s="1"/>
  <c r="M22" i="3" s="1"/>
  <c r="N22" i="3" s="1"/>
  <c r="O22" i="3" s="1"/>
  <c r="P22" i="3" s="1"/>
  <c r="Q22" i="3" s="1"/>
  <c r="R22" i="3" s="1"/>
  <c r="S22" i="3" s="1"/>
  <c r="T22" i="3" s="1"/>
  <c r="U22" i="3" s="1"/>
  <c r="V22" i="3" s="1"/>
  <c r="W22" i="3" s="1"/>
  <c r="X22" i="3" s="1"/>
  <c r="Y22" i="3" s="1"/>
  <c r="Z22" i="3" s="1"/>
  <c r="AA22" i="3" s="1"/>
  <c r="AB22" i="3" s="1"/>
  <c r="AC22" i="3" s="1"/>
  <c r="AD22" i="3" s="1"/>
  <c r="AE22" i="3" s="1"/>
  <c r="AF22" i="3" s="1"/>
  <c r="AG22" i="3" s="1"/>
  <c r="AH22" i="3" s="1"/>
  <c r="AI22" i="3" s="1"/>
  <c r="F21" i="3"/>
  <c r="F34" i="3" s="1"/>
  <c r="F31" i="3"/>
  <c r="H5" i="3"/>
  <c r="I5" i="3" s="1"/>
  <c r="J5" i="3" s="1"/>
  <c r="K5" i="3" s="1"/>
  <c r="L5" i="3" s="1"/>
  <c r="M5" i="3" s="1"/>
  <c r="N5" i="3" s="1"/>
  <c r="O5" i="3" s="1"/>
  <c r="P5" i="3" s="1"/>
  <c r="Q5" i="3" s="1"/>
  <c r="R5" i="3" s="1"/>
  <c r="S5" i="3" s="1"/>
  <c r="T5" i="3" s="1"/>
  <c r="U5" i="3" s="1"/>
  <c r="V5" i="3" s="1"/>
  <c r="W5" i="3" s="1"/>
  <c r="X5" i="3" s="1"/>
  <c r="Y5" i="3" s="1"/>
  <c r="Z5" i="3" s="1"/>
  <c r="AA5" i="3" s="1"/>
  <c r="AB5" i="3" s="1"/>
  <c r="AC5" i="3" s="1"/>
  <c r="AD5" i="3" s="1"/>
  <c r="AE5" i="3" s="1"/>
  <c r="AF5" i="3" s="1"/>
  <c r="AG5" i="3" s="1"/>
  <c r="AH5" i="3" s="1"/>
  <c r="AI5" i="3" s="1"/>
  <c r="F5" i="3"/>
  <c r="G5" i="3" s="1"/>
  <c r="AG1" i="3"/>
  <c r="T21" i="1"/>
  <c r="R21" i="1"/>
  <c r="Q21" i="1"/>
  <c r="P34" i="1"/>
  <c r="O34" i="1"/>
  <c r="N34" i="1"/>
  <c r="M34" i="1"/>
  <c r="L34" i="1"/>
  <c r="K34" i="1"/>
  <c r="J34" i="1"/>
  <c r="I34" i="1"/>
  <c r="H34" i="1"/>
  <c r="G34" i="1"/>
  <c r="F34" i="1"/>
  <c r="AI33" i="1"/>
  <c r="AH33" i="1"/>
  <c r="AG33" i="1"/>
  <c r="AF33" i="1"/>
  <c r="AE33" i="1"/>
  <c r="AD33" i="1"/>
  <c r="AC33" i="1"/>
  <c r="AB33" i="1"/>
  <c r="AA33" i="1"/>
  <c r="Z33" i="1"/>
  <c r="Y33" i="1"/>
  <c r="X33" i="1"/>
  <c r="W33" i="1"/>
  <c r="V33" i="1"/>
  <c r="U33" i="1"/>
  <c r="T33" i="1"/>
  <c r="S33" i="1"/>
  <c r="R33" i="1"/>
  <c r="Q33" i="1"/>
  <c r="P33" i="1"/>
  <c r="O33" i="1"/>
  <c r="N33" i="1"/>
  <c r="M33" i="1"/>
  <c r="L33" i="1"/>
  <c r="K33" i="1"/>
  <c r="J33" i="1"/>
  <c r="I33" i="1"/>
  <c r="H33" i="1"/>
  <c r="G33" i="1"/>
  <c r="F33" i="1"/>
  <c r="E34" i="1"/>
  <c r="E33" i="1"/>
  <c r="F21" i="1"/>
  <c r="F22" i="1"/>
  <c r="AE17" i="1"/>
  <c r="AC15" i="1"/>
  <c r="F84" i="1"/>
  <c r="G84" i="1" s="1"/>
  <c r="H84" i="1" s="1"/>
  <c r="I84" i="1" s="1"/>
  <c r="J84" i="1" s="1"/>
  <c r="K84" i="1" s="1"/>
  <c r="L84" i="1" s="1"/>
  <c r="M84" i="1" s="1"/>
  <c r="N84" i="1" s="1"/>
  <c r="O84" i="1" s="1"/>
  <c r="P84" i="1" s="1"/>
  <c r="Q84" i="1" s="1"/>
  <c r="R84" i="1" s="1"/>
  <c r="S84" i="1" s="1"/>
  <c r="T84" i="1" s="1"/>
  <c r="U84" i="1" s="1"/>
  <c r="V84" i="1" s="1"/>
  <c r="W84" i="1" s="1"/>
  <c r="X84" i="1" s="1"/>
  <c r="Y84" i="1" s="1"/>
  <c r="Z84" i="1" s="1"/>
  <c r="AA84" i="1" s="1"/>
  <c r="AB84" i="1" s="1"/>
  <c r="AC84" i="1" s="1"/>
  <c r="AD84" i="1" s="1"/>
  <c r="AE84" i="1" s="1"/>
  <c r="AF84" i="1" s="1"/>
  <c r="AG84" i="1" s="1"/>
  <c r="AH84" i="1" s="1"/>
  <c r="AI84" i="1" s="1"/>
  <c r="AJ84" i="1" s="1"/>
  <c r="AK84" i="1" s="1"/>
  <c r="AL84" i="1" s="1"/>
  <c r="AM84" i="1" s="1"/>
  <c r="AN84" i="1" s="1"/>
  <c r="AO84" i="1" s="1"/>
  <c r="AP84" i="1" s="1"/>
  <c r="AQ84" i="1" s="1"/>
  <c r="AR84" i="1" s="1"/>
  <c r="AS84" i="1" s="1"/>
  <c r="AT84" i="1" s="1"/>
  <c r="AU84" i="1" s="1"/>
  <c r="AV84" i="1" s="1"/>
  <c r="AW84" i="1" s="1"/>
  <c r="F85" i="1"/>
  <c r="G85" i="1" s="1"/>
  <c r="E86" i="1"/>
  <c r="E87" i="1"/>
  <c r="F14" i="1"/>
  <c r="F43" i="1"/>
  <c r="G43" i="1" s="1"/>
  <c r="H43" i="1" s="1"/>
  <c r="I43" i="1" s="1"/>
  <c r="J43" i="1" s="1"/>
  <c r="K43" i="1" s="1"/>
  <c r="L43" i="1" s="1"/>
  <c r="M43" i="1" s="1"/>
  <c r="N43" i="1" s="1"/>
  <c r="O43" i="1" s="1"/>
  <c r="P43" i="1" s="1"/>
  <c r="Q43" i="1" s="1"/>
  <c r="R43" i="1" s="1"/>
  <c r="S43" i="1" s="1"/>
  <c r="T43" i="1" s="1"/>
  <c r="U43" i="1" s="1"/>
  <c r="V43" i="1" s="1"/>
  <c r="W43" i="1" s="1"/>
  <c r="F11" i="1"/>
  <c r="G11" i="1" s="1"/>
  <c r="H11" i="1" s="1"/>
  <c r="I11" i="1" s="1"/>
  <c r="J11" i="1" s="1"/>
  <c r="K11" i="1" s="1"/>
  <c r="L11" i="1" s="1"/>
  <c r="M11" i="1" s="1"/>
  <c r="N11" i="1" s="1"/>
  <c r="O11" i="1" s="1"/>
  <c r="P11" i="1" s="1"/>
  <c r="Q11" i="1" s="1"/>
  <c r="R11" i="1" s="1"/>
  <c r="S11" i="1" s="1"/>
  <c r="T11" i="1" s="1"/>
  <c r="U11" i="1" s="1"/>
  <c r="V11" i="1" s="1"/>
  <c r="W11" i="1" s="1"/>
  <c r="X11" i="1" s="1"/>
  <c r="Y11" i="1" s="1"/>
  <c r="Z11" i="1" s="1"/>
  <c r="AA11" i="1" s="1"/>
  <c r="AB11" i="1" s="1"/>
  <c r="AC11" i="1" s="1"/>
  <c r="AD11" i="1" s="1"/>
  <c r="AE11" i="1" s="1"/>
  <c r="AF11" i="1" s="1"/>
  <c r="AG11" i="1" s="1"/>
  <c r="AH11" i="1" s="1"/>
  <c r="AI11" i="1" s="1"/>
  <c r="E38" i="1"/>
  <c r="F38" i="1" s="1"/>
  <c r="G38" i="1" s="1"/>
  <c r="H38" i="1" s="1"/>
  <c r="I38" i="1" s="1"/>
  <c r="J38" i="1" s="1"/>
  <c r="K38" i="1" s="1"/>
  <c r="L38" i="1" s="1"/>
  <c r="M38" i="1" s="1"/>
  <c r="N38" i="1" s="1"/>
  <c r="O38" i="1" s="1"/>
  <c r="P38" i="1" s="1"/>
  <c r="Q38" i="1" s="1"/>
  <c r="R38" i="1" s="1"/>
  <c r="S38" i="1" s="1"/>
  <c r="T38" i="1" s="1"/>
  <c r="U38" i="1" s="1"/>
  <c r="V38" i="1" s="1"/>
  <c r="W38" i="1" s="1"/>
  <c r="X38" i="1" s="1"/>
  <c r="Y38" i="1" s="1"/>
  <c r="Z38" i="1" s="1"/>
  <c r="AA38" i="1" s="1"/>
  <c r="AB38" i="1" s="1"/>
  <c r="AC38" i="1" s="1"/>
  <c r="AD38" i="1" s="1"/>
  <c r="AE38" i="1" s="1"/>
  <c r="AF38" i="1" s="1"/>
  <c r="AG38" i="1" s="1"/>
  <c r="AH38" i="1" s="1"/>
  <c r="AI38" i="1" s="1"/>
  <c r="X33" i="3" l="1"/>
  <c r="H37" i="3"/>
  <c r="I37" i="3" s="1"/>
  <c r="J37" i="3" s="1"/>
  <c r="K37" i="3" s="1"/>
  <c r="L37" i="3" s="1"/>
  <c r="M37" i="3" s="1"/>
  <c r="N37" i="3" s="1"/>
  <c r="O37" i="3" s="1"/>
  <c r="P37" i="3" s="1"/>
  <c r="Q37" i="3" s="1"/>
  <c r="R37" i="3" s="1"/>
  <c r="S37" i="3" s="1"/>
  <c r="T37" i="3" s="1"/>
  <c r="U37" i="3" s="1"/>
  <c r="V37" i="3" s="1"/>
  <c r="W37" i="3" s="1"/>
  <c r="X37" i="3" s="1"/>
  <c r="Y37" i="3" s="1"/>
  <c r="Z37" i="3" s="1"/>
  <c r="AA37" i="3" s="1"/>
  <c r="AB37" i="3" s="1"/>
  <c r="AC37" i="3" s="1"/>
  <c r="E41" i="3"/>
  <c r="F36" i="3"/>
  <c r="Y33" i="3"/>
  <c r="AD33" i="3"/>
  <c r="AE33" i="3"/>
  <c r="AC33" i="3"/>
  <c r="H85" i="3"/>
  <c r="F87" i="3"/>
  <c r="G21" i="3"/>
  <c r="F33" i="3"/>
  <c r="F86" i="3"/>
  <c r="F89" i="3" s="1"/>
  <c r="S21" i="1"/>
  <c r="U21" i="1" s="1"/>
  <c r="V21" i="1" s="1"/>
  <c r="W21" i="1" s="1"/>
  <c r="X21" i="1" s="1"/>
  <c r="Y21" i="1" s="1"/>
  <c r="Z21" i="1" s="1"/>
  <c r="AA21" i="1" s="1"/>
  <c r="AB21" i="1" s="1"/>
  <c r="AC21" i="1" s="1"/>
  <c r="AD21" i="1" s="1"/>
  <c r="AE21" i="1" s="1"/>
  <c r="AF21" i="1" s="1"/>
  <c r="AG21" i="1" s="1"/>
  <c r="AH21" i="1" s="1"/>
  <c r="AI21" i="1" s="1"/>
  <c r="R34" i="1"/>
  <c r="Q34" i="1"/>
  <c r="H85" i="1"/>
  <c r="E88" i="1"/>
  <c r="E90" i="1" s="1"/>
  <c r="E92" i="1" s="1"/>
  <c r="E89" i="1"/>
  <c r="F86" i="1" s="1"/>
  <c r="G86" i="3" l="1"/>
  <c r="G87" i="3"/>
  <c r="H21" i="3"/>
  <c r="G34" i="3"/>
  <c r="I85" i="3"/>
  <c r="G31" i="3"/>
  <c r="G36" i="3" s="1"/>
  <c r="G33" i="3"/>
  <c r="F41" i="3"/>
  <c r="F88" i="3"/>
  <c r="F90" i="3" s="1"/>
  <c r="F92" i="3" s="1"/>
  <c r="AF33" i="3"/>
  <c r="F89" i="1"/>
  <c r="F87" i="1"/>
  <c r="I85" i="1"/>
  <c r="J85" i="3" l="1"/>
  <c r="I21" i="3"/>
  <c r="H34" i="3"/>
  <c r="G41" i="3"/>
  <c r="AA33" i="3"/>
  <c r="H31" i="3"/>
  <c r="H36" i="3" s="1"/>
  <c r="H33" i="3"/>
  <c r="AG33" i="3"/>
  <c r="Z33" i="3"/>
  <c r="G88" i="3"/>
  <c r="G90" i="3" s="1"/>
  <c r="G92" i="3" s="1"/>
  <c r="G89" i="3"/>
  <c r="G86" i="1"/>
  <c r="G87" i="1"/>
  <c r="J85" i="1"/>
  <c r="F88" i="1"/>
  <c r="F90" i="1" s="1"/>
  <c r="F92" i="1" s="1"/>
  <c r="H41" i="3" l="1"/>
  <c r="I31" i="3"/>
  <c r="I33" i="3"/>
  <c r="AB33" i="3"/>
  <c r="E32" i="3"/>
  <c r="J21" i="3"/>
  <c r="I34" i="3"/>
  <c r="K85" i="3"/>
  <c r="AH33" i="3"/>
  <c r="H87" i="3"/>
  <c r="H86" i="3"/>
  <c r="K85" i="1"/>
  <c r="G88" i="1"/>
  <c r="G90" i="1" s="1"/>
  <c r="G92" i="1" s="1"/>
  <c r="G89" i="1"/>
  <c r="L85" i="3" l="1"/>
  <c r="H88" i="3"/>
  <c r="H90" i="3" s="1"/>
  <c r="H92" i="3" s="1"/>
  <c r="J31" i="3"/>
  <c r="J33" i="3"/>
  <c r="H89" i="3"/>
  <c r="AI33" i="3"/>
  <c r="I36" i="3"/>
  <c r="K21" i="3"/>
  <c r="J34" i="3"/>
  <c r="H87" i="1"/>
  <c r="H86" i="1"/>
  <c r="L85" i="1"/>
  <c r="I86" i="3" l="1"/>
  <c r="I87" i="3"/>
  <c r="K33" i="3"/>
  <c r="K31" i="3"/>
  <c r="L21" i="3"/>
  <c r="K34" i="3"/>
  <c r="M85" i="3"/>
  <c r="I41" i="3"/>
  <c r="J36" i="3"/>
  <c r="F32" i="3"/>
  <c r="H88" i="1"/>
  <c r="H90" i="1" s="1"/>
  <c r="H92" i="1" s="1"/>
  <c r="H89" i="1"/>
  <c r="M85" i="1"/>
  <c r="N85" i="3" l="1"/>
  <c r="I88" i="3"/>
  <c r="I90" i="3" s="1"/>
  <c r="I92" i="3" s="1"/>
  <c r="K36" i="3"/>
  <c r="J41" i="3"/>
  <c r="L31" i="3"/>
  <c r="L33" i="3"/>
  <c r="I89" i="3"/>
  <c r="M21" i="3"/>
  <c r="L34" i="3"/>
  <c r="G32" i="3"/>
  <c r="I87" i="1"/>
  <c r="I86" i="1"/>
  <c r="N85" i="1"/>
  <c r="N21" i="3" l="1"/>
  <c r="M34" i="3"/>
  <c r="J86" i="3"/>
  <c r="J88" i="3" s="1"/>
  <c r="J90" i="3" s="1"/>
  <c r="J92" i="3" s="1"/>
  <c r="J87" i="3"/>
  <c r="M31" i="3"/>
  <c r="M33" i="3"/>
  <c r="H32" i="3"/>
  <c r="L36" i="3"/>
  <c r="K41" i="3"/>
  <c r="O85" i="3"/>
  <c r="I88" i="1"/>
  <c r="I90" i="1" s="1"/>
  <c r="I92" i="1" s="1"/>
  <c r="O85" i="1"/>
  <c r="I89" i="1"/>
  <c r="P85" i="3" l="1"/>
  <c r="M36" i="3"/>
  <c r="L41" i="3"/>
  <c r="N33" i="3"/>
  <c r="N31" i="3"/>
  <c r="I32" i="3"/>
  <c r="J89" i="3"/>
  <c r="N34" i="3"/>
  <c r="O21" i="3"/>
  <c r="J87" i="1"/>
  <c r="J86" i="1"/>
  <c r="P85" i="1"/>
  <c r="K86" i="3" l="1"/>
  <c r="K87" i="3"/>
  <c r="N36" i="3"/>
  <c r="M41" i="3"/>
  <c r="J32" i="3"/>
  <c r="O33" i="3"/>
  <c r="O31" i="3"/>
  <c r="Q85" i="3"/>
  <c r="P21" i="3"/>
  <c r="O34" i="3"/>
  <c r="Q85" i="1"/>
  <c r="J88" i="1"/>
  <c r="J90" i="1" s="1"/>
  <c r="J92" i="1" s="1"/>
  <c r="J89" i="1"/>
  <c r="P33" i="3" l="1"/>
  <c r="P31" i="3"/>
  <c r="L32" i="3" s="1"/>
  <c r="K32" i="3"/>
  <c r="O36" i="3"/>
  <c r="N41" i="3"/>
  <c r="P34" i="3"/>
  <c r="Q21" i="3"/>
  <c r="R85" i="3"/>
  <c r="K88" i="3"/>
  <c r="K90" i="3" s="1"/>
  <c r="K92" i="3" s="1"/>
  <c r="K89" i="3"/>
  <c r="R85" i="1"/>
  <c r="K87" i="1"/>
  <c r="K86" i="1"/>
  <c r="K89" i="1" s="1"/>
  <c r="S85" i="3" l="1"/>
  <c r="Q31" i="3"/>
  <c r="Q33" i="3"/>
  <c r="P36" i="3"/>
  <c r="O41" i="3"/>
  <c r="Q34" i="3"/>
  <c r="R21" i="3"/>
  <c r="L87" i="3"/>
  <c r="L86" i="3"/>
  <c r="L88" i="3" s="1"/>
  <c r="L90" i="3" s="1"/>
  <c r="L92" i="3" s="1"/>
  <c r="L86" i="1"/>
  <c r="L87" i="1"/>
  <c r="K88" i="1"/>
  <c r="K90" i="1" s="1"/>
  <c r="K92" i="1" s="1"/>
  <c r="S85" i="1"/>
  <c r="L89" i="3" l="1"/>
  <c r="S21" i="3"/>
  <c r="R34" i="3"/>
  <c r="Q36" i="3"/>
  <c r="P41" i="3"/>
  <c r="R33" i="3"/>
  <c r="R31" i="3"/>
  <c r="M32" i="3"/>
  <c r="T85" i="3"/>
  <c r="L88" i="1"/>
  <c r="L90" i="1" s="1"/>
  <c r="L92" i="1" s="1"/>
  <c r="L89" i="1"/>
  <c r="T85" i="1"/>
  <c r="S33" i="3" l="1"/>
  <c r="S31" i="3"/>
  <c r="O32" i="3" s="1"/>
  <c r="R36" i="3"/>
  <c r="Q41" i="3"/>
  <c r="S34" i="3"/>
  <c r="T21" i="3"/>
  <c r="U85" i="3"/>
  <c r="N32" i="3"/>
  <c r="M86" i="3"/>
  <c r="M87" i="3"/>
  <c r="U85" i="1"/>
  <c r="M87" i="1"/>
  <c r="M86" i="1"/>
  <c r="M88" i="3" l="1"/>
  <c r="M90" i="3" s="1"/>
  <c r="M92" i="3" s="1"/>
  <c r="R41" i="3"/>
  <c r="S36" i="3"/>
  <c r="M89" i="3"/>
  <c r="T33" i="3"/>
  <c r="T31" i="3"/>
  <c r="V85" i="3"/>
  <c r="T34" i="3"/>
  <c r="U21" i="3"/>
  <c r="M88" i="1"/>
  <c r="M90" i="1" s="1"/>
  <c r="M92" i="1" s="1"/>
  <c r="M89" i="1"/>
  <c r="V85" i="1"/>
  <c r="W85" i="3" l="1"/>
  <c r="V21" i="3"/>
  <c r="U34" i="3"/>
  <c r="T36" i="3"/>
  <c r="S41" i="3"/>
  <c r="P32" i="3"/>
  <c r="U31" i="3"/>
  <c r="U33" i="3"/>
  <c r="N86" i="3"/>
  <c r="N88" i="3" s="1"/>
  <c r="N90" i="3" s="1"/>
  <c r="N92" i="3" s="1"/>
  <c r="N87" i="3"/>
  <c r="W85" i="1"/>
  <c r="N87" i="1"/>
  <c r="N86" i="1"/>
  <c r="V31" i="3" l="1"/>
  <c r="V33" i="3"/>
  <c r="N89" i="3"/>
  <c r="Q32" i="3"/>
  <c r="U36" i="3"/>
  <c r="T41" i="3"/>
  <c r="W21" i="3"/>
  <c r="V34" i="3"/>
  <c r="X85" i="3"/>
  <c r="N88" i="1"/>
  <c r="N90" i="1" s="1"/>
  <c r="N92" i="1" s="1"/>
  <c r="N89" i="1"/>
  <c r="X85" i="1"/>
  <c r="X21" i="3" l="1"/>
  <c r="W34" i="3"/>
  <c r="O87" i="3"/>
  <c r="O86" i="3"/>
  <c r="O88" i="3" s="1"/>
  <c r="O90" i="3" s="1"/>
  <c r="O92" i="3" s="1"/>
  <c r="Y85" i="3"/>
  <c r="W31" i="3"/>
  <c r="W33" i="3"/>
  <c r="R32" i="3"/>
  <c r="V36" i="3"/>
  <c r="U41" i="3"/>
  <c r="Y85" i="1"/>
  <c r="O86" i="1"/>
  <c r="O89" i="1" s="1"/>
  <c r="O87" i="1"/>
  <c r="Z85" i="3" l="1"/>
  <c r="W36" i="3"/>
  <c r="V41" i="3"/>
  <c r="O89" i="3"/>
  <c r="Y21" i="3"/>
  <c r="X34" i="3"/>
  <c r="X31" i="3"/>
  <c r="S32" i="3"/>
  <c r="P87" i="1"/>
  <c r="P86" i="1"/>
  <c r="O88" i="1"/>
  <c r="O90" i="1" s="1"/>
  <c r="O92" i="1" s="1"/>
  <c r="Z85" i="1"/>
  <c r="T32" i="3" l="1"/>
  <c r="W41" i="3"/>
  <c r="X36" i="3"/>
  <c r="AA85" i="3"/>
  <c r="Z21" i="3"/>
  <c r="Y34" i="3"/>
  <c r="Y31" i="3"/>
  <c r="P86" i="3"/>
  <c r="P88" i="3" s="1"/>
  <c r="P90" i="3" s="1"/>
  <c r="P92" i="3" s="1"/>
  <c r="P87" i="3"/>
  <c r="U32" i="3"/>
  <c r="P88" i="1"/>
  <c r="P90" i="1" s="1"/>
  <c r="P92" i="1" s="1"/>
  <c r="AA85" i="1"/>
  <c r="P89" i="1"/>
  <c r="P89" i="3" l="1"/>
  <c r="AB85" i="3"/>
  <c r="AA21" i="3"/>
  <c r="Z34" i="3"/>
  <c r="Z31" i="3"/>
  <c r="X41" i="3"/>
  <c r="Y36" i="3"/>
  <c r="AB85" i="1"/>
  <c r="Q86" i="1"/>
  <c r="Q87" i="1"/>
  <c r="Y41" i="3" l="1"/>
  <c r="Z36" i="3"/>
  <c r="V32" i="3"/>
  <c r="AB21" i="3"/>
  <c r="AA34" i="3"/>
  <c r="AA31" i="3"/>
  <c r="AC85" i="3"/>
  <c r="Q86" i="3"/>
  <c r="Q87" i="3"/>
  <c r="Q88" i="1"/>
  <c r="Q90" i="1" s="1"/>
  <c r="Q92" i="1" s="1"/>
  <c r="Q89" i="1"/>
  <c r="AC85" i="1"/>
  <c r="Q88" i="3" l="1"/>
  <c r="Q90" i="3" s="1"/>
  <c r="Q92" i="3" s="1"/>
  <c r="AD85" i="3"/>
  <c r="AC21" i="3"/>
  <c r="AB34" i="3"/>
  <c r="AB31" i="3"/>
  <c r="AA36" i="3"/>
  <c r="Z41" i="3"/>
  <c r="Q89" i="3"/>
  <c r="W32" i="3"/>
  <c r="AD85" i="1"/>
  <c r="R87" i="1"/>
  <c r="R86" i="1"/>
  <c r="R89" i="3" l="1"/>
  <c r="R86" i="3"/>
  <c r="R88" i="3" s="1"/>
  <c r="R90" i="3" s="1"/>
  <c r="R92" i="3" s="1"/>
  <c r="R87" i="3"/>
  <c r="AB36" i="3"/>
  <c r="AA41" i="3"/>
  <c r="X32" i="3"/>
  <c r="AD21" i="3"/>
  <c r="AC34" i="3"/>
  <c r="AC31" i="3"/>
  <c r="AE85" i="3"/>
  <c r="R88" i="1"/>
  <c r="R90" i="1" s="1"/>
  <c r="R92" i="1" s="1"/>
  <c r="R89" i="1"/>
  <c r="AE85" i="1"/>
  <c r="AF85" i="3" l="1"/>
  <c r="AE21" i="3"/>
  <c r="AD34" i="3"/>
  <c r="AD31" i="3"/>
  <c r="Z32" i="3" s="1"/>
  <c r="Y32" i="3"/>
  <c r="AC36" i="3"/>
  <c r="AB41" i="3"/>
  <c r="S87" i="3"/>
  <c r="S86" i="3"/>
  <c r="S88" i="3" s="1"/>
  <c r="S90" i="3" s="1"/>
  <c r="S92" i="3" s="1"/>
  <c r="AF85" i="1"/>
  <c r="S86" i="1"/>
  <c r="S87" i="1"/>
  <c r="AC41" i="3" l="1"/>
  <c r="AF21" i="3"/>
  <c r="AE34" i="3"/>
  <c r="AE31" i="3"/>
  <c r="AA32" i="3" s="1"/>
  <c r="S89" i="3"/>
  <c r="AD37" i="3"/>
  <c r="AG85" i="3"/>
  <c r="S88" i="1"/>
  <c r="S90" i="1" s="1"/>
  <c r="S92" i="1" s="1"/>
  <c r="S89" i="1"/>
  <c r="AG85" i="1"/>
  <c r="AD36" i="3" l="1"/>
  <c r="AD41" i="3" s="1"/>
  <c r="AH85" i="3"/>
  <c r="T87" i="3"/>
  <c r="T86" i="3"/>
  <c r="T88" i="3" s="1"/>
  <c r="T90" i="3" s="1"/>
  <c r="T92" i="3" s="1"/>
  <c r="AE37" i="3"/>
  <c r="AG21" i="3"/>
  <c r="AF34" i="3"/>
  <c r="AF31" i="3"/>
  <c r="AH85" i="1"/>
  <c r="T87" i="1"/>
  <c r="T86" i="1"/>
  <c r="AE36" i="3" l="1"/>
  <c r="AE41" i="3" s="1"/>
  <c r="AF37" i="3"/>
  <c r="AB32" i="3"/>
  <c r="AG34" i="3"/>
  <c r="AH21" i="3"/>
  <c r="AG31" i="3"/>
  <c r="T89" i="3"/>
  <c r="AI85" i="3"/>
  <c r="T88" i="1"/>
  <c r="T90" i="1" s="1"/>
  <c r="T92" i="1" s="1"/>
  <c r="T89" i="1"/>
  <c r="AI85" i="1"/>
  <c r="AF36" i="3" l="1"/>
  <c r="AG36" i="3" s="1"/>
  <c r="AG37" i="3"/>
  <c r="AJ85" i="3"/>
  <c r="U86" i="3"/>
  <c r="U89" i="3" s="1"/>
  <c r="U87" i="3"/>
  <c r="AC32" i="3"/>
  <c r="AI21" i="3"/>
  <c r="AH34" i="3"/>
  <c r="AH31" i="3"/>
  <c r="AD32" i="3" s="1"/>
  <c r="AJ85" i="1"/>
  <c r="U86" i="1"/>
  <c r="U87" i="1"/>
  <c r="AF41" i="3" l="1"/>
  <c r="V87" i="3"/>
  <c r="V86" i="3"/>
  <c r="U88" i="3"/>
  <c r="U90" i="3" s="1"/>
  <c r="U92" i="3" s="1"/>
  <c r="AH37" i="3"/>
  <c r="AI34" i="3"/>
  <c r="AI31" i="3"/>
  <c r="AG41" i="3"/>
  <c r="AK85" i="3"/>
  <c r="U88" i="1"/>
  <c r="U90" i="1" s="1"/>
  <c r="U92" i="1" s="1"/>
  <c r="U89" i="1"/>
  <c r="AK85" i="1"/>
  <c r="AH36" i="3" l="1"/>
  <c r="AH41" i="3" s="1"/>
  <c r="AL85" i="3"/>
  <c r="AE32" i="3"/>
  <c r="AI37" i="3"/>
  <c r="V88" i="3"/>
  <c r="V90" i="3" s="1"/>
  <c r="V92" i="3" s="1"/>
  <c r="V89" i="3"/>
  <c r="AL85" i="1"/>
  <c r="V86" i="1"/>
  <c r="V87" i="1"/>
  <c r="AI36" i="3" l="1"/>
  <c r="AI41" i="3" s="1"/>
  <c r="W87" i="3"/>
  <c r="W86" i="3"/>
  <c r="W88" i="3" s="1"/>
  <c r="W90" i="3" s="1"/>
  <c r="W92" i="3" s="1"/>
  <c r="AM85" i="3"/>
  <c r="V88" i="1"/>
  <c r="V90" i="1" s="1"/>
  <c r="V92" i="1" s="1"/>
  <c r="V89" i="1"/>
  <c r="AM85" i="1"/>
  <c r="AN85" i="3" l="1"/>
  <c r="W89" i="3"/>
  <c r="W87" i="1"/>
  <c r="W86" i="1"/>
  <c r="W89" i="1" s="1"/>
  <c r="AN85" i="1"/>
  <c r="X86" i="3" l="1"/>
  <c r="X87" i="3"/>
  <c r="AO85" i="3"/>
  <c r="X86" i="1"/>
  <c r="X87" i="1"/>
  <c r="AO85" i="1"/>
  <c r="W88" i="1"/>
  <c r="W90" i="1" s="1"/>
  <c r="W92" i="1" s="1"/>
  <c r="AP85" i="3" l="1"/>
  <c r="X88" i="3"/>
  <c r="X90" i="3" s="1"/>
  <c r="X92" i="3" s="1"/>
  <c r="X89" i="3"/>
  <c r="X88" i="1"/>
  <c r="X90" i="1" s="1"/>
  <c r="X92" i="1" s="1"/>
  <c r="AP85" i="1"/>
  <c r="X89" i="1"/>
  <c r="Y86" i="3" l="1"/>
  <c r="Y87" i="3"/>
  <c r="AQ85" i="3"/>
  <c r="Y87" i="1"/>
  <c r="Y86" i="1"/>
  <c r="AQ85" i="1"/>
  <c r="AR85" i="3" l="1"/>
  <c r="Y88" i="3"/>
  <c r="Y90" i="3" s="1"/>
  <c r="Y92" i="3" s="1"/>
  <c r="Y89" i="3"/>
  <c r="AR85" i="1"/>
  <c r="Y88" i="1"/>
  <c r="Y90" i="1" s="1"/>
  <c r="Y92" i="1" s="1"/>
  <c r="Y89" i="1"/>
  <c r="Z87" i="3" l="1"/>
  <c r="Z86" i="3"/>
  <c r="Z88" i="3" s="1"/>
  <c r="Z90" i="3" s="1"/>
  <c r="Z92" i="3" s="1"/>
  <c r="AS85" i="3"/>
  <c r="Z86" i="1"/>
  <c r="Z87" i="1"/>
  <c r="AS85" i="1"/>
  <c r="AT85" i="3" l="1"/>
  <c r="Z89" i="3"/>
  <c r="AT85" i="1"/>
  <c r="Z88" i="1"/>
  <c r="Z90" i="1" s="1"/>
  <c r="Z92" i="1" s="1"/>
  <c r="Z89" i="1"/>
  <c r="AA87" i="3" l="1"/>
  <c r="AA86" i="3"/>
  <c r="AA88" i="3" s="1"/>
  <c r="AA90" i="3" s="1"/>
  <c r="AA92" i="3" s="1"/>
  <c r="AU85" i="3"/>
  <c r="AA86" i="1"/>
  <c r="AA87" i="1"/>
  <c r="AU85" i="1"/>
  <c r="AV85" i="3" l="1"/>
  <c r="AA89" i="3"/>
  <c r="AV85" i="1"/>
  <c r="AA88" i="1"/>
  <c r="AA90" i="1" s="1"/>
  <c r="AA92" i="1" s="1"/>
  <c r="AA89" i="1"/>
  <c r="AB86" i="3" l="1"/>
  <c r="AB87" i="3"/>
  <c r="AW85" i="3"/>
  <c r="AB87" i="1"/>
  <c r="AB86" i="1"/>
  <c r="AW85" i="1"/>
  <c r="AB88" i="3" l="1"/>
  <c r="AB90" i="3" s="1"/>
  <c r="AB92" i="3" s="1"/>
  <c r="AB89" i="3"/>
  <c r="AB88" i="1"/>
  <c r="AB90" i="1" s="1"/>
  <c r="AB92" i="1" s="1"/>
  <c r="AB89" i="1"/>
  <c r="AC86" i="3" l="1"/>
  <c r="AC87" i="3"/>
  <c r="AC87" i="1"/>
  <c r="AC86" i="1"/>
  <c r="AC88" i="3" l="1"/>
  <c r="AC90" i="3" s="1"/>
  <c r="AC92" i="3" s="1"/>
  <c r="AC89" i="3"/>
  <c r="AC88" i="1"/>
  <c r="AC90" i="1" s="1"/>
  <c r="AC92" i="1" s="1"/>
  <c r="AC89" i="1"/>
  <c r="AD87" i="3" l="1"/>
  <c r="AD86" i="3"/>
  <c r="AD88" i="3" s="1"/>
  <c r="AD90" i="3" s="1"/>
  <c r="AD92" i="3" s="1"/>
  <c r="AD87" i="1"/>
  <c r="AD86" i="1"/>
  <c r="AD89" i="3" l="1"/>
  <c r="AD88" i="1"/>
  <c r="AD90" i="1" s="1"/>
  <c r="AD92" i="1" s="1"/>
  <c r="AD89" i="1"/>
  <c r="AE86" i="3" l="1"/>
  <c r="AE87" i="3"/>
  <c r="AE86" i="1"/>
  <c r="AE87" i="1"/>
  <c r="AE88" i="3" l="1"/>
  <c r="AE90" i="3" s="1"/>
  <c r="AE92" i="3" s="1"/>
  <c r="AE89" i="3"/>
  <c r="AE88" i="1"/>
  <c r="AE90" i="1" s="1"/>
  <c r="AE92" i="1" s="1"/>
  <c r="AE89" i="1"/>
  <c r="AF86" i="3" l="1"/>
  <c r="AF87" i="3"/>
  <c r="AF87" i="1"/>
  <c r="AF86" i="1"/>
  <c r="AF88" i="3" l="1"/>
  <c r="AF90" i="3" s="1"/>
  <c r="AF92" i="3" s="1"/>
  <c r="AF89" i="3"/>
  <c r="AF88" i="1"/>
  <c r="AF90" i="1" s="1"/>
  <c r="AF92" i="1" s="1"/>
  <c r="AF89" i="1"/>
  <c r="AG86" i="3" l="1"/>
  <c r="AG87" i="3"/>
  <c r="AG87" i="1"/>
  <c r="AG86" i="1"/>
  <c r="AG88" i="3" l="1"/>
  <c r="AG90" i="3" s="1"/>
  <c r="AG92" i="3" s="1"/>
  <c r="AG89" i="3"/>
  <c r="AG88" i="1"/>
  <c r="AG90" i="1" s="1"/>
  <c r="AG92" i="1" s="1"/>
  <c r="AG89" i="1"/>
  <c r="AH87" i="3" l="1"/>
  <c r="AH86" i="3"/>
  <c r="AH88" i="3" s="1"/>
  <c r="AH90" i="3" s="1"/>
  <c r="AH92" i="3" s="1"/>
  <c r="AH86" i="1"/>
  <c r="AH87" i="1"/>
  <c r="AH89" i="3" l="1"/>
  <c r="AH88" i="1"/>
  <c r="AH90" i="1" s="1"/>
  <c r="AH92" i="1" s="1"/>
  <c r="AH89" i="1"/>
  <c r="AI87" i="3" l="1"/>
  <c r="AI86" i="3"/>
  <c r="AI88" i="3" s="1"/>
  <c r="AI90" i="3" s="1"/>
  <c r="AI92" i="3" s="1"/>
  <c r="AI86" i="1"/>
  <c r="AI87" i="1"/>
  <c r="AI89" i="3" l="1"/>
  <c r="AI88" i="1"/>
  <c r="AI90" i="1" s="1"/>
  <c r="AI92" i="1" s="1"/>
  <c r="AI89" i="1"/>
  <c r="AJ87" i="3" l="1"/>
  <c r="AJ86" i="3"/>
  <c r="AJ88" i="3" s="1"/>
  <c r="AJ90" i="3" s="1"/>
  <c r="AJ92" i="3" s="1"/>
  <c r="AJ87" i="1"/>
  <c r="AJ86" i="1"/>
  <c r="AJ89" i="3" l="1"/>
  <c r="AJ88" i="1"/>
  <c r="AJ90" i="1" s="1"/>
  <c r="AJ92" i="1" s="1"/>
  <c r="AJ89" i="1"/>
  <c r="AK87" i="3" l="1"/>
  <c r="AK86" i="3"/>
  <c r="AK88" i="3" s="1"/>
  <c r="AK90" i="3" s="1"/>
  <c r="AK92" i="3" s="1"/>
  <c r="AK86" i="1"/>
  <c r="AK87" i="1"/>
  <c r="AK89" i="3" l="1"/>
  <c r="AK88" i="1"/>
  <c r="AK90" i="1" s="1"/>
  <c r="AK92" i="1" s="1"/>
  <c r="AK89" i="1"/>
  <c r="AL86" i="3" l="1"/>
  <c r="AL87" i="3"/>
  <c r="AL87" i="1"/>
  <c r="AL86" i="1"/>
  <c r="AL88" i="3" l="1"/>
  <c r="AL90" i="3" s="1"/>
  <c r="AL92" i="3" s="1"/>
  <c r="AL89" i="3"/>
  <c r="AL88" i="1"/>
  <c r="AL90" i="1" s="1"/>
  <c r="AL92" i="1" s="1"/>
  <c r="AL89" i="1"/>
  <c r="AM86" i="3" l="1"/>
  <c r="AM87" i="3"/>
  <c r="AM87" i="1"/>
  <c r="AM86" i="1"/>
  <c r="AM88" i="3" l="1"/>
  <c r="AM90" i="3" s="1"/>
  <c r="AM92" i="3" s="1"/>
  <c r="AM89" i="3"/>
  <c r="AM88" i="1"/>
  <c r="AM90" i="1" s="1"/>
  <c r="AM92" i="1" s="1"/>
  <c r="AM89" i="1"/>
  <c r="AN86" i="3" l="1"/>
  <c r="AN87" i="3"/>
  <c r="AN86" i="1"/>
  <c r="AN87" i="1"/>
  <c r="AN88" i="3" l="1"/>
  <c r="AN90" i="3" s="1"/>
  <c r="AN92" i="3" s="1"/>
  <c r="AN89" i="3"/>
  <c r="AN88" i="1"/>
  <c r="AN90" i="1" s="1"/>
  <c r="AN92" i="1" s="1"/>
  <c r="AN89" i="1"/>
  <c r="AO86" i="3" l="1"/>
  <c r="AO87" i="3"/>
  <c r="AO86" i="1"/>
  <c r="AO87" i="1"/>
  <c r="AO88" i="3" l="1"/>
  <c r="AO90" i="3" s="1"/>
  <c r="AO92" i="3" s="1"/>
  <c r="AO89" i="3"/>
  <c r="AO88" i="1"/>
  <c r="AO90" i="1" s="1"/>
  <c r="AO92" i="1" s="1"/>
  <c r="AO89" i="1"/>
  <c r="AP86" i="3" l="1"/>
  <c r="AP87" i="3"/>
  <c r="AP86" i="1"/>
  <c r="AP87" i="1"/>
  <c r="AP88" i="3" l="1"/>
  <c r="AP90" i="3" s="1"/>
  <c r="AP92" i="3" s="1"/>
  <c r="AP89" i="3"/>
  <c r="AP88" i="1"/>
  <c r="AP90" i="1" s="1"/>
  <c r="AP92" i="1" s="1"/>
  <c r="AP89" i="1"/>
  <c r="AQ86" i="3" l="1"/>
  <c r="AQ87" i="3"/>
  <c r="AQ86" i="1"/>
  <c r="AQ87" i="1"/>
  <c r="AQ88" i="3" l="1"/>
  <c r="AQ90" i="3" s="1"/>
  <c r="AQ92" i="3" s="1"/>
  <c r="AQ89" i="3"/>
  <c r="AQ88" i="1"/>
  <c r="AQ90" i="1" s="1"/>
  <c r="AQ92" i="1" s="1"/>
  <c r="AQ89" i="1"/>
  <c r="AR86" i="3" l="1"/>
  <c r="AR87" i="3"/>
  <c r="AR86" i="1"/>
  <c r="AR87" i="1"/>
  <c r="AR88" i="3" l="1"/>
  <c r="AR90" i="3" s="1"/>
  <c r="AR92" i="3" s="1"/>
  <c r="AR89" i="3"/>
  <c r="AR88" i="1"/>
  <c r="AR90" i="1" s="1"/>
  <c r="AR92" i="1" s="1"/>
  <c r="AR89" i="1"/>
  <c r="AS86" i="3" l="1"/>
  <c r="AS87" i="3"/>
  <c r="AS87" i="1"/>
  <c r="AS86" i="1"/>
  <c r="AS88" i="3" l="1"/>
  <c r="AS90" i="3" s="1"/>
  <c r="AS92" i="3" s="1"/>
  <c r="AS89" i="3"/>
  <c r="AS88" i="1"/>
  <c r="AS90" i="1" s="1"/>
  <c r="AS92" i="1" s="1"/>
  <c r="AS89" i="1"/>
  <c r="AT86" i="3" l="1"/>
  <c r="AT87" i="3"/>
  <c r="AT86" i="1"/>
  <c r="AT87" i="1"/>
  <c r="AT88" i="3" l="1"/>
  <c r="AT90" i="3" s="1"/>
  <c r="AT92" i="3" s="1"/>
  <c r="AT89" i="3"/>
  <c r="AT88" i="1"/>
  <c r="AT90" i="1" s="1"/>
  <c r="AT92" i="1" s="1"/>
  <c r="AT89" i="1"/>
  <c r="AU87" i="3" l="1"/>
  <c r="AU86" i="3"/>
  <c r="AU88" i="3" s="1"/>
  <c r="AU90" i="3" s="1"/>
  <c r="AU92" i="3" s="1"/>
  <c r="AU87" i="1"/>
  <c r="AU86" i="1"/>
  <c r="AU89" i="3" l="1"/>
  <c r="AU88" i="1"/>
  <c r="AU90" i="1" s="1"/>
  <c r="AU92" i="1" s="1"/>
  <c r="AU89" i="1"/>
  <c r="AV87" i="3" l="1"/>
  <c r="AV86" i="3"/>
  <c r="AV88" i="3" s="1"/>
  <c r="AV90" i="3" s="1"/>
  <c r="AV92" i="3" s="1"/>
  <c r="AV87" i="1"/>
  <c r="AV86" i="1"/>
  <c r="AV89" i="3" l="1"/>
  <c r="AV88" i="1"/>
  <c r="AV90" i="1" s="1"/>
  <c r="AV92" i="1" s="1"/>
  <c r="AV89" i="1"/>
  <c r="AW86" i="3" l="1"/>
  <c r="AW87" i="3"/>
  <c r="G82" i="3" s="1"/>
  <c r="AW87" i="1"/>
  <c r="G82" i="1" s="1"/>
  <c r="AW86" i="1"/>
  <c r="AW88" i="3" l="1"/>
  <c r="AW90" i="3" s="1"/>
  <c r="AW92" i="3" s="1"/>
  <c r="F82" i="3"/>
  <c r="H82" i="3" s="1"/>
  <c r="AW89" i="3"/>
  <c r="AW88" i="1"/>
  <c r="AW90" i="1" s="1"/>
  <c r="AW92" i="1" s="1"/>
  <c r="F82" i="1"/>
  <c r="H82" i="1" s="1"/>
  <c r="AW89" i="1"/>
  <c r="F10" i="1"/>
  <c r="G10" i="1" s="1"/>
  <c r="H10" i="1" s="1"/>
  <c r="I10" i="1" s="1"/>
  <c r="J10" i="1" s="1"/>
  <c r="K10" i="1" s="1"/>
  <c r="L10" i="1" s="1"/>
  <c r="M10" i="1" s="1"/>
  <c r="N10" i="1" s="1"/>
  <c r="O10" i="1" s="1"/>
  <c r="P10" i="1" s="1"/>
  <c r="Q10" i="1" s="1"/>
  <c r="R10" i="1" s="1"/>
  <c r="S10" i="1" s="1"/>
  <c r="T10" i="1" s="1"/>
  <c r="U10" i="1" s="1"/>
  <c r="V10" i="1" s="1"/>
  <c r="W10" i="1" s="1"/>
  <c r="X10" i="1" s="1"/>
  <c r="Y10" i="1" s="1"/>
  <c r="Z10" i="1" s="1"/>
  <c r="AA10" i="1" s="1"/>
  <c r="AB10" i="1" s="1"/>
  <c r="AC10" i="1" s="1"/>
  <c r="AD10" i="1" s="1"/>
  <c r="AE10" i="1" s="1"/>
  <c r="AF10" i="1" s="1"/>
  <c r="AG10" i="1" s="1"/>
  <c r="AH10" i="1" s="1"/>
  <c r="AI10" i="1" s="1"/>
  <c r="F42" i="1"/>
  <c r="AA16" i="1" l="1"/>
  <c r="AB16" i="1" s="1"/>
  <c r="AC16" i="1" s="1"/>
  <c r="AD16" i="1" s="1"/>
  <c r="AF16" i="1" s="1"/>
  <c r="AG16" i="1" s="1"/>
  <c r="AH16" i="1" s="1"/>
  <c r="AI16" i="1" s="1"/>
  <c r="Y14" i="1"/>
  <c r="Z14" i="1" s="1"/>
  <c r="AA14" i="1" s="1"/>
  <c r="AB14" i="1" s="1"/>
  <c r="AD14" i="1" s="1"/>
  <c r="AE14" i="1" s="1"/>
  <c r="AF14" i="1" s="1"/>
  <c r="AG14" i="1" s="1"/>
  <c r="AH14" i="1" s="1"/>
  <c r="AI14" i="1" s="1"/>
  <c r="E39" i="1"/>
  <c r="F39" i="1" s="1"/>
  <c r="G39" i="1" s="1"/>
  <c r="H39" i="1" s="1"/>
  <c r="I39" i="1" s="1"/>
  <c r="J39" i="1" s="1"/>
  <c r="K39" i="1" s="1"/>
  <c r="L39" i="1" s="1"/>
  <c r="M39" i="1" s="1"/>
  <c r="N39" i="1" s="1"/>
  <c r="O39" i="1" s="1"/>
  <c r="P39" i="1" s="1"/>
  <c r="Q39" i="1" s="1"/>
  <c r="R39" i="1" s="1"/>
  <c r="S39" i="1" s="1"/>
  <c r="T39" i="1" s="1"/>
  <c r="U39" i="1" s="1"/>
  <c r="V39" i="1" s="1"/>
  <c r="W39" i="1" s="1"/>
  <c r="X39" i="1" s="1"/>
  <c r="Y39" i="1" s="1"/>
  <c r="Z39" i="1" s="1"/>
  <c r="AA39" i="1" s="1"/>
  <c r="AB39" i="1" s="1"/>
  <c r="AC39" i="1" s="1"/>
  <c r="AD39" i="1" s="1"/>
  <c r="AE39" i="1" s="1"/>
  <c r="AF39" i="1" s="1"/>
  <c r="AG39" i="1" s="1"/>
  <c r="AH39" i="1" s="1"/>
  <c r="AI39" i="1" s="1"/>
  <c r="D41" i="1"/>
  <c r="E31" i="1"/>
  <c r="G42" i="1"/>
  <c r="H42" i="1" s="1"/>
  <c r="I42" i="1" s="1"/>
  <c r="S42" i="1" s="1"/>
  <c r="E37" i="1"/>
  <c r="G24" i="1"/>
  <c r="H24" i="1" s="1"/>
  <c r="I24" i="1" s="1"/>
  <c r="J24" i="1" s="1"/>
  <c r="G22" i="1"/>
  <c r="H22" i="1" s="1"/>
  <c r="I22" i="1" s="1"/>
  <c r="J22" i="1" s="1"/>
  <c r="K22" i="1" s="1"/>
  <c r="L22" i="1" s="1"/>
  <c r="M22" i="1" s="1"/>
  <c r="N22" i="1" s="1"/>
  <c r="O22" i="1" s="1"/>
  <c r="P22" i="1" s="1"/>
  <c r="Q22" i="1" s="1"/>
  <c r="R22" i="1" s="1"/>
  <c r="S22" i="1" s="1"/>
  <c r="T22" i="1" s="1"/>
  <c r="U22" i="1" s="1"/>
  <c r="V22" i="1" s="1"/>
  <c r="W22" i="1" s="1"/>
  <c r="X22" i="1" s="1"/>
  <c r="Y22" i="1" s="1"/>
  <c r="Z22" i="1" s="1"/>
  <c r="AA22" i="1" s="1"/>
  <c r="AB22" i="1" s="1"/>
  <c r="AC22" i="1" s="1"/>
  <c r="AD22" i="1" s="1"/>
  <c r="AE22" i="1" s="1"/>
  <c r="AF22" i="1" s="1"/>
  <c r="AG22" i="1" s="1"/>
  <c r="AH22" i="1" s="1"/>
  <c r="AI22" i="1" s="1"/>
  <c r="G21" i="1"/>
  <c r="H21" i="1" s="1"/>
  <c r="I21" i="1" s="1"/>
  <c r="J21" i="1" s="1"/>
  <c r="K21" i="1" s="1"/>
  <c r="L21" i="1" s="1"/>
  <c r="M21" i="1" s="1"/>
  <c r="N21" i="1" s="1"/>
  <c r="O21" i="1" s="1"/>
  <c r="P21" i="1" s="1"/>
  <c r="T34" i="1" l="1"/>
  <c r="S34" i="1"/>
  <c r="AA24" i="1"/>
  <c r="AB24" i="1" s="1"/>
  <c r="AC24" i="1" s="1"/>
  <c r="AD24" i="1" s="1"/>
  <c r="AE24" i="1" s="1"/>
  <c r="AF24" i="1" s="1"/>
  <c r="AG24" i="1" s="1"/>
  <c r="AH24" i="1" s="1"/>
  <c r="AI24" i="1" s="1"/>
  <c r="K24" i="1"/>
  <c r="L24" i="1" s="1"/>
  <c r="M24" i="1" s="1"/>
  <c r="N24" i="1" s="1"/>
  <c r="O24" i="1" s="1"/>
  <c r="P24" i="1" s="1"/>
  <c r="Q24" i="1" s="1"/>
  <c r="R24" i="1" s="1"/>
  <c r="S24" i="1" s="1"/>
  <c r="T24" i="1" s="1"/>
  <c r="U24" i="1" s="1"/>
  <c r="V24" i="1" s="1"/>
  <c r="W24" i="1" s="1"/>
  <c r="F37" i="1"/>
  <c r="G37" i="1" s="1"/>
  <c r="H37" i="1" s="1"/>
  <c r="I37" i="1" s="1"/>
  <c r="J37" i="1" s="1"/>
  <c r="K37" i="1" s="1"/>
  <c r="L37" i="1" s="1"/>
  <c r="M37" i="1" s="1"/>
  <c r="N37" i="1" s="1"/>
  <c r="O37" i="1" s="1"/>
  <c r="P37" i="1" s="1"/>
  <c r="Q37" i="1" s="1"/>
  <c r="R37" i="1" s="1"/>
  <c r="S37" i="1" s="1"/>
  <c r="T37" i="1" s="1"/>
  <c r="U37" i="1" s="1"/>
  <c r="V37" i="1" s="1"/>
  <c r="W37" i="1" s="1"/>
  <c r="X37" i="1" s="1"/>
  <c r="Y37" i="1" s="1"/>
  <c r="Z37" i="1" s="1"/>
  <c r="F9" i="1"/>
  <c r="G9" i="1" s="1"/>
  <c r="H9" i="1" s="1"/>
  <c r="I9" i="1" s="1"/>
  <c r="J9" i="1" s="1"/>
  <c r="K9" i="1" s="1"/>
  <c r="L9" i="1" s="1"/>
  <c r="M9" i="1" s="1"/>
  <c r="N9" i="1" s="1"/>
  <c r="O9" i="1" s="1"/>
  <c r="P9" i="1" s="1"/>
  <c r="Q9" i="1" s="1"/>
  <c r="R9" i="1" s="1"/>
  <c r="S9" i="1" s="1"/>
  <c r="T9" i="1" s="1"/>
  <c r="U9" i="1" s="1"/>
  <c r="V9" i="1" s="1"/>
  <c r="W9" i="1" s="1"/>
  <c r="X9" i="1" s="1"/>
  <c r="Y9" i="1" s="1"/>
  <c r="Z9" i="1" s="1"/>
  <c r="AA9" i="1" s="1"/>
  <c r="AB9" i="1" s="1"/>
  <c r="AC9" i="1" s="1"/>
  <c r="AD9" i="1" s="1"/>
  <c r="AE9" i="1" s="1"/>
  <c r="AF9" i="1" s="1"/>
  <c r="AG9" i="1" s="1"/>
  <c r="AH9" i="1" s="1"/>
  <c r="AI9" i="1" s="1"/>
  <c r="G17" i="1"/>
  <c r="H17" i="1" s="1"/>
  <c r="I17" i="1" s="1"/>
  <c r="J17" i="1" s="1"/>
  <c r="K17" i="1" s="1"/>
  <c r="L17" i="1" s="1"/>
  <c r="M17" i="1" s="1"/>
  <c r="N17" i="1" s="1"/>
  <c r="O17" i="1" s="1"/>
  <c r="P17" i="1" s="1"/>
  <c r="Q17" i="1" s="1"/>
  <c r="R17" i="1" s="1"/>
  <c r="S17" i="1" s="1"/>
  <c r="T17" i="1" s="1"/>
  <c r="U17" i="1" s="1"/>
  <c r="V17" i="1" s="1"/>
  <c r="W17" i="1" s="1"/>
  <c r="X17" i="1" s="1"/>
  <c r="Y17" i="1" s="1"/>
  <c r="Z17" i="1" s="1"/>
  <c r="AA17" i="1" s="1"/>
  <c r="AB17" i="1" s="1"/>
  <c r="AC17" i="1" s="1"/>
  <c r="AD17" i="1" s="1"/>
  <c r="AF17" i="1" s="1"/>
  <c r="AG17" i="1" s="1"/>
  <c r="AH17" i="1" s="1"/>
  <c r="AI17" i="1" s="1"/>
  <c r="G16" i="1"/>
  <c r="H16" i="1" s="1"/>
  <c r="I16" i="1" s="1"/>
  <c r="J16" i="1" s="1"/>
  <c r="K16" i="1" s="1"/>
  <c r="L16" i="1" s="1"/>
  <c r="M16" i="1" s="1"/>
  <c r="N16" i="1" s="1"/>
  <c r="O16" i="1" s="1"/>
  <c r="P16" i="1" s="1"/>
  <c r="Q16" i="1" s="1"/>
  <c r="R16" i="1" s="1"/>
  <c r="S16" i="1" s="1"/>
  <c r="T16" i="1" s="1"/>
  <c r="U16" i="1" s="1"/>
  <c r="V16" i="1" s="1"/>
  <c r="W16" i="1" s="1"/>
  <c r="X16" i="1" s="1"/>
  <c r="G14" i="1"/>
  <c r="H14" i="1" s="1"/>
  <c r="I14" i="1" s="1"/>
  <c r="J14" i="1" s="1"/>
  <c r="K14" i="1" s="1"/>
  <c r="L14" i="1" s="1"/>
  <c r="M14" i="1" s="1"/>
  <c r="N14" i="1" s="1"/>
  <c r="O14" i="1" s="1"/>
  <c r="P14" i="1" s="1"/>
  <c r="Q14" i="1" s="1"/>
  <c r="R14" i="1" s="1"/>
  <c r="S14" i="1" s="1"/>
  <c r="T14" i="1" s="1"/>
  <c r="U14" i="1" s="1"/>
  <c r="V14" i="1" s="1"/>
  <c r="W14" i="1" s="1"/>
  <c r="G15" i="1"/>
  <c r="H15" i="1" s="1"/>
  <c r="I15" i="1" s="1"/>
  <c r="J15" i="1" s="1"/>
  <c r="K15" i="1" s="1"/>
  <c r="L15" i="1" s="1"/>
  <c r="M15" i="1" s="1"/>
  <c r="N15" i="1" s="1"/>
  <c r="F8" i="1"/>
  <c r="G8" i="1" s="1"/>
  <c r="H8" i="1" s="1"/>
  <c r="I8" i="1" s="1"/>
  <c r="J8" i="1" s="1"/>
  <c r="K8" i="1" s="1"/>
  <c r="L8" i="1" s="1"/>
  <c r="M8" i="1" s="1"/>
  <c r="N8" i="1" s="1"/>
  <c r="O8" i="1" s="1"/>
  <c r="P8" i="1" s="1"/>
  <c r="Q8" i="1" s="1"/>
  <c r="R8" i="1" s="1"/>
  <c r="S8" i="1" s="1"/>
  <c r="T8" i="1" s="1"/>
  <c r="U8" i="1" s="1"/>
  <c r="V8" i="1" s="1"/>
  <c r="W8" i="1" s="1"/>
  <c r="X8" i="1" s="1"/>
  <c r="Y8" i="1" s="1"/>
  <c r="Z8" i="1" s="1"/>
  <c r="AA8" i="1" s="1"/>
  <c r="AB8" i="1" s="1"/>
  <c r="AC8" i="1" s="1"/>
  <c r="AD8" i="1" s="1"/>
  <c r="AE8" i="1" s="1"/>
  <c r="AF8" i="1" s="1"/>
  <c r="AG8" i="1" s="1"/>
  <c r="AH8" i="1" s="1"/>
  <c r="AI8" i="1" s="1"/>
  <c r="AA37" i="1" l="1"/>
  <c r="AB37" i="1" s="1"/>
  <c r="O15" i="1"/>
  <c r="P15" i="1" s="1"/>
  <c r="Q15" i="1" s="1"/>
  <c r="R15" i="1" s="1"/>
  <c r="S15" i="1" s="1"/>
  <c r="T15" i="1" s="1"/>
  <c r="U15" i="1" s="1"/>
  <c r="V15" i="1" s="1"/>
  <c r="W15" i="1" s="1"/>
  <c r="X15" i="1" s="1"/>
  <c r="Y15" i="1" s="1"/>
  <c r="Z15" i="1" s="1"/>
  <c r="AA15" i="1" s="1"/>
  <c r="AB15" i="1" s="1"/>
  <c r="AD15" i="1" s="1"/>
  <c r="AE15" i="1" s="1"/>
  <c r="AF15" i="1" s="1"/>
  <c r="AG15" i="1" s="1"/>
  <c r="AH15" i="1" s="1"/>
  <c r="AI15" i="1" s="1"/>
  <c r="U34" i="1" l="1"/>
  <c r="F31" i="1"/>
  <c r="V34" i="1" l="1"/>
  <c r="AG1" i="1"/>
  <c r="W34" i="1" l="1"/>
  <c r="G31" i="1"/>
  <c r="X34" i="1" l="1"/>
  <c r="E36" i="1"/>
  <c r="E41" i="1" s="1"/>
  <c r="H31" i="1"/>
  <c r="Y34" i="1" l="1"/>
  <c r="F36" i="1"/>
  <c r="F41" i="1" s="1"/>
  <c r="I31" i="1"/>
  <c r="Z34" i="1" l="1"/>
  <c r="E32" i="1"/>
  <c r="G36" i="1"/>
  <c r="G41" i="1" s="1"/>
  <c r="J31" i="1"/>
  <c r="AA34" i="1" l="1"/>
  <c r="F32" i="1"/>
  <c r="H36" i="1"/>
  <c r="H41" i="1" s="1"/>
  <c r="K31" i="1"/>
  <c r="AB34" i="1" l="1"/>
  <c r="G32" i="1"/>
  <c r="I36" i="1"/>
  <c r="I41" i="1" s="1"/>
  <c r="L31" i="1"/>
  <c r="AC34" i="1" l="1"/>
  <c r="H32" i="1"/>
  <c r="J36" i="1"/>
  <c r="J41" i="1" s="1"/>
  <c r="M31" i="1"/>
  <c r="AD34" i="1" l="1"/>
  <c r="I32" i="1"/>
  <c r="K36" i="1"/>
  <c r="K41" i="1" s="1"/>
  <c r="N31" i="1"/>
  <c r="AE34" i="1" l="1"/>
  <c r="J32" i="1"/>
  <c r="L36" i="1"/>
  <c r="L41" i="1" s="1"/>
  <c r="O31" i="1"/>
  <c r="AF34" i="1" l="1"/>
  <c r="K32" i="1"/>
  <c r="M36" i="1"/>
  <c r="M41" i="1" s="1"/>
  <c r="P31" i="1"/>
  <c r="AG34" i="1" l="1"/>
  <c r="L32" i="1"/>
  <c r="N36" i="1"/>
  <c r="N41" i="1" s="1"/>
  <c r="Q31" i="1"/>
  <c r="AI34" i="1" l="1"/>
  <c r="AH34" i="1"/>
  <c r="M32" i="1"/>
  <c r="O36" i="1"/>
  <c r="O41" i="1" s="1"/>
  <c r="R31" i="1"/>
  <c r="N32" i="1" l="1"/>
  <c r="P36" i="1"/>
  <c r="P41" i="1" s="1"/>
  <c r="S31" i="1"/>
  <c r="O32" i="1" l="1"/>
  <c r="Q36" i="1"/>
  <c r="Q41" i="1" s="1"/>
  <c r="T31" i="1"/>
  <c r="P32" i="1" l="1"/>
  <c r="R36" i="1"/>
  <c r="R41" i="1" s="1"/>
  <c r="U31" i="1"/>
  <c r="Q32" i="1" l="1"/>
  <c r="S36" i="1"/>
  <c r="S41" i="1" s="1"/>
  <c r="V31" i="1"/>
  <c r="F5" i="1"/>
  <c r="G5" i="1" s="1"/>
  <c r="H5" i="1" s="1"/>
  <c r="I5" i="1" s="1"/>
  <c r="J5" i="1" s="1"/>
  <c r="K5" i="1" s="1"/>
  <c r="L5" i="1" s="1"/>
  <c r="M5" i="1" s="1"/>
  <c r="N5" i="1" s="1"/>
  <c r="O5" i="1" s="1"/>
  <c r="P5" i="1" s="1"/>
  <c r="Q5" i="1" s="1"/>
  <c r="R5" i="1" s="1"/>
  <c r="S5" i="1" s="1"/>
  <c r="T5" i="1" s="1"/>
  <c r="U5" i="1" s="1"/>
  <c r="V5" i="1" s="1"/>
  <c r="W5" i="1" s="1"/>
  <c r="X5" i="1" s="1"/>
  <c r="Y5" i="1" s="1"/>
  <c r="Z5" i="1" s="1"/>
  <c r="AA5" i="1" s="1"/>
  <c r="AB5" i="1" s="1"/>
  <c r="AC5" i="1" s="1"/>
  <c r="AD5" i="1" s="1"/>
  <c r="AE5" i="1" s="1"/>
  <c r="AF5" i="1" s="1"/>
  <c r="AG5" i="1" s="1"/>
  <c r="AH5" i="1" s="1"/>
  <c r="AI5" i="1" s="1"/>
  <c r="F7" i="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R32" i="1" l="1"/>
  <c r="T36" i="1"/>
  <c r="T41" i="1" s="1"/>
  <c r="W31" i="1"/>
  <c r="S32" i="1" l="1"/>
  <c r="U36" i="1"/>
  <c r="U41" i="1" s="1"/>
  <c r="X31" i="1"/>
  <c r="T32" i="1" l="1"/>
  <c r="V36" i="1"/>
  <c r="V41" i="1" s="1"/>
  <c r="Y31" i="1"/>
  <c r="U32" i="1" l="1"/>
  <c r="W36" i="1"/>
  <c r="W41" i="1" s="1"/>
  <c r="Z31" i="1"/>
  <c r="V32" i="1" l="1"/>
  <c r="X36" i="1"/>
  <c r="X41" i="1" s="1"/>
  <c r="AA31" i="1"/>
  <c r="W32" i="1" l="1"/>
  <c r="Y36" i="1"/>
  <c r="Y41" i="1" s="1"/>
  <c r="AB31" i="1"/>
  <c r="X32" i="1" l="1"/>
  <c r="Z36" i="1"/>
  <c r="Z41" i="1" s="1"/>
  <c r="AC31" i="1"/>
  <c r="Y32" i="1" l="1"/>
  <c r="AA36" i="1"/>
  <c r="AA41" i="1" s="1"/>
  <c r="AD31" i="1"/>
  <c r="AD42" i="1" l="1"/>
  <c r="Z32" i="1"/>
  <c r="AB36" i="1"/>
  <c r="AB41" i="1" s="1"/>
  <c r="AE31" i="1"/>
  <c r="AA32" i="1" s="1"/>
  <c r="AE42" i="1" l="1"/>
  <c r="AF31" i="1"/>
  <c r="AF42" i="1" s="1"/>
  <c r="AB32" i="1" l="1"/>
  <c r="AG31" i="1"/>
  <c r="AG42" i="1" s="1"/>
  <c r="AC32" i="1" l="1"/>
  <c r="AH31" i="1"/>
  <c r="AH42" i="1" s="1"/>
  <c r="AD32" i="1" l="1"/>
  <c r="AI31" i="1"/>
  <c r="AI42" i="1" s="1"/>
  <c r="AC37" i="1"/>
  <c r="AC36" i="1"/>
  <c r="AD36" i="1" s="1"/>
  <c r="AE36" i="1" s="1"/>
  <c r="AF36" i="1" s="1"/>
  <c r="AE32" i="1" l="1"/>
  <c r="AC41" i="1"/>
  <c r="AG36" i="1"/>
  <c r="AD37" i="1"/>
  <c r="AD41" i="1" l="1"/>
  <c r="AE37" i="1"/>
  <c r="AH36" i="1"/>
  <c r="AI36" i="1" l="1"/>
  <c r="AF37" i="1"/>
  <c r="AE41" i="1"/>
  <c r="AG37" i="1" l="1"/>
  <c r="AF41" i="1"/>
  <c r="AH37" i="1" l="1"/>
  <c r="AG41" i="1"/>
  <c r="AI37" i="1" l="1"/>
  <c r="AI41" i="1" s="1"/>
  <c r="AH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tc={288877E8-2A0A-4335-9A93-D58AB0CA93B9}</author>
    <author>tc={95ABEA64-859C-43AF-93E0-FA7C97BC1C93}</author>
    <author>tc={853BFDC9-C9A3-4B5F-B548-8A18AFD08CB5}</author>
    <author>tc={8B3B7384-9AB3-45B5-9239-CCBB3AA0228F}</author>
    <author>tc={A1FE15EA-EB8A-410F-BD52-BDF12DB4859B}</author>
    <author>tc={CE1C20F2-5ADE-44FE-B451-8D51AA21BF8E}</author>
    <author>tc={E3D98CC4-62A8-45D9-91DE-5F2A65143343}</author>
    <author>tc={CD7BCA31-B2B0-4D52-A272-2D076760939D}</author>
    <author>tc={F35DAAF8-66D9-414B-986E-F2338BB2F3FC}</author>
    <author>tc={ABD3D468-4628-4AE9-9900-36121F23649E}</author>
    <author>tc={9A79CE54-2884-4C4A-B7D4-3E23A6EE1250}</author>
    <author>tc={154FE094-F1E7-407C-B330-A3693487EABE}</author>
    <author>tc={F917B5B3-D528-40C9-9553-4FE6C834CC21}</author>
    <author>tc={B2DEA794-C547-41C0-AC92-FB8FDADA8B08}</author>
    <author>tc={4599810C-50E3-41CA-8F27-0786BB598313}</author>
    <author>tc={FB5E57A2-2F58-40B4-923F-66ECCA54464B}</author>
  </authors>
  <commentList>
    <comment ref="E14" authorId="0" shapeId="0" xr:uid="{288877E8-2A0A-4335-9A93-D58AB0CA93B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収入については、プラスの金額（年額、万円）で、税・社会保険料控除後の手取りベースの金額を入力してください。</t>
      </text>
    </comment>
    <comment ref="C21" authorId="1" shapeId="0" xr:uid="{95ABEA64-859C-43AF-93E0-FA7C97BC1C9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インフレを反映させたい場合は、ご利用ください（セルF21～AI21）。</t>
      </text>
    </comment>
    <comment ref="E21" authorId="2" shapeId="0" xr:uid="{853BFDC9-C9A3-4B5F-B548-8A18AFD08CB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支出については、マイナスの金額として入力してください。</t>
      </text>
    </comment>
    <comment ref="C22" authorId="3" shapeId="0" xr:uid="{8B3B7384-9AB3-45B5-9239-CCBB3AA0228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インフレを反映させたい場合は、ご利用ください（セルF22～AI22）。</t>
      </text>
    </comment>
    <comment ref="B23" authorId="4" shapeId="0" xr:uid="{A1FE15EA-EB8A-410F-BD52-BDF12DB4859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賃貸の場合は、家賃、更新料、保険料などの合計額を１年あたりの金額にして入力します。
持ち家の場合は、住宅ローン返済額、固定資産税、（マンションの場合）管理費・修繕積立金などの合計額を１年あたりの金額にして入力します。
持ち家の場合の住宅ローン計算は、必要に応じてB78セルにある住宅ローン計算をご利用ください。</t>
      </text>
    </comment>
    <comment ref="B25" authorId="5" shapeId="0" xr:uid="{CE1C20F2-5ADE-44FE-B451-8D51AA21BF8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車の買い替え、家のリフォームなど、毎年はかからないものの、数年に１度発生するような支出がある場合には、こちらに入力してください。</t>
      </text>
    </comment>
    <comment ref="B26" authorId="6" shapeId="0" xr:uid="{E3D98CC4-62A8-45D9-91DE-5F2A6514334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お子様の教育費については、必要に応じてB94セルにある教育費データを参考にしながら入力してください。</t>
      </text>
    </comment>
    <comment ref="B32" authorId="7" shapeId="0" xr:uid="{CD7BCA31-B2B0-4D52-A272-2D076760939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今後5年間の年間収支の合計です。
この金額がマイナスの場合、順次、金融資産から取り崩していく形となります。
お子さんの教育費負担が重くなる時期や、セカンドライフでの資産活用（取り崩し）期など、預貯金で確保しておくべき金額の目安にしていただければと思います。</t>
      </text>
    </comment>
    <comment ref="C36" authorId="8" shapeId="0" xr:uid="{F35DAAF8-66D9-414B-986E-F2338BB2F3F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預貯金の利子率を入力してください。
0%のままでもよいかと思います。</t>
      </text>
    </comment>
    <comment ref="C37" authorId="9" shapeId="0" xr:uid="{ABD3D468-4628-4AE9-9900-36121F23649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投資資産の期待リターンを入力してください。
アセット・アロケーションによりますが、2～5%程度が現実的な数字かと思います。
世界株式インデックスファンドなど、株式が中心の場合は4～5%程度でよいかと思います。</t>
      </text>
    </comment>
    <comment ref="B39" authorId="10" shapeId="0" xr:uid="{9A79CE54-2884-4C4A-B7D4-3E23A6EE125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貯蓄性の生命保険に加入されている場合、解約返戻金の金額を入力してください。
その他、自動車、貴金属、ゴルフ会員権、美術品など、換金可能な資産がある場合にはこちらに入力してください。</t>
      </text>
    </comment>
    <comment ref="D40" authorId="11" shapeId="0" xr:uid="{154FE094-F1E7-407C-B330-A3693487EAB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負債（住宅ローン等）は、マイナスの金額として入力してください。</t>
      </text>
    </comment>
    <comment ref="B42" authorId="12" shapeId="0" xr:uid="{F917B5B3-D528-40C9-9553-4FE6C834CC2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つみたてNISAやiDeCoなどで新規に投資をしていく資産形成の場合はプラスの金額を入力してください。また、高齢期など投資資産を取り崩していく場合はマイナスの金額を入力してください。
プラスの金額なら、生活資金（預貯金）から投資資産へ、マイナスの金額なら投資資産から生活資金（預貯金）へ、振り替えられます。</t>
      </text>
    </comment>
    <comment ref="B43" authorId="13" shapeId="0" xr:uid="{B2DEA794-C547-41C0-AC92-FB8FDADA8B0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企業型確定拠出年金で、事業主が拠出する掛金がある場合にはその金額を入力してください。
その他、持株会等の奨励金がある場合もこちらに入力してください。
家計からの支出を伴わない形で、投資資産に加算されます。</t>
      </text>
    </comment>
    <comment ref="D89" authorId="14" shapeId="0" xr:uid="{4599810C-50E3-41CA-8F27-0786BB59831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直近の住宅ローン残高をマイナスの数字（単位：万円）で入力してください。</t>
      </text>
    </comment>
    <comment ref="E91" authorId="15" shapeId="0" xr:uid="{FB5E57A2-2F58-40B4-923F-66ECCA54464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固定資産税や、管理費・修繕積立金（マンションの場合）の合計金額（年額、万円）を記入してください。
管理費・修繕積立金などの値上げが予想される場合には、その値上げも反映させておくとよいでしょう。</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tc={656AAE58-BF5D-468D-9CDF-309EC7F07815}</author>
    <author>tc={80EA6BA0-EBB6-4BC2-8D70-362145DE60D1}</author>
    <author>tc={E5424F82-1ACF-46A0-B98C-22024C1EB448}</author>
    <author>tc={687EBF77-ACEC-4C04-A345-7A749D291F28}</author>
    <author>tc={AE34B803-D1B0-4DBB-B21B-88EE99042374}</author>
    <author>tc={3EC4F923-5635-4F37-91F5-C5913C5C4A67}</author>
    <author>tc={6E314BE1-0DA7-464C-977E-2F01B5611028}</author>
    <author>tc={295EE9E1-935C-499B-A924-7BD845FB4265}</author>
    <author>tc={1150B3FA-1BFD-46AF-8D22-EF3F14ADF1E8}</author>
    <author>tc={F7E3AEC3-17CF-4A5F-815B-0BF5237D27C6}</author>
    <author>tc={41590D03-3728-44C9-BA85-4A372527A6C9}</author>
    <author>tc={C78924C9-47C9-4ECA-A40B-3DC46FDA20FF}</author>
    <author>tc={BBBBD688-8197-4DE1-82BC-9117377B3FD2}</author>
    <author>tc={F2095AE0-C433-4B02-B3E3-02B9E9A30F39}</author>
    <author>tc={88022B92-5416-44A8-8F1D-FF56188D9FCB}</author>
    <author>tc={E98BF90B-51E0-4FDC-A224-B685729087DB}</author>
  </authors>
  <commentList>
    <comment ref="E14" authorId="0" shapeId="0" xr:uid="{656AAE58-BF5D-468D-9CDF-309EC7F0781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収入については、プラスの金額（年額、万円）で、税・社会保険料控除後の手取りベースの金額を入力してください。</t>
      </text>
    </comment>
    <comment ref="C21" authorId="1" shapeId="0" xr:uid="{80EA6BA0-EBB6-4BC2-8D70-362145DE60D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インフレを反映させたい場合は、ご利用ください（セルF21～AI21）。</t>
      </text>
    </comment>
    <comment ref="E21" authorId="2" shapeId="0" xr:uid="{E5424F82-1ACF-46A0-B98C-22024C1EB44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支出については、マイナスの金額として入力してください。</t>
      </text>
    </comment>
    <comment ref="C22" authorId="3" shapeId="0" xr:uid="{687EBF77-ACEC-4C04-A345-7A749D291F2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インフレを反映させたい場合は、ご利用ください（セルF22～AI22）。</t>
      </text>
    </comment>
    <comment ref="B23" authorId="4" shapeId="0" xr:uid="{AE34B803-D1B0-4DBB-B21B-88EE9904237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賃貸の場合は、家賃、更新料、保険料などの合計額を１年あたりの金額にして入力します。
持ち家の場合は、住宅ローン返済額、固定資産税、（マンションの場合）管理費・修繕積立金などの合計額を１年あたりの金額にして入力します。
持ち家の場合の住宅ローン計算は、必要に応じてB78セルにある住宅ローン計算をご利用ください。</t>
      </text>
    </comment>
    <comment ref="B25" authorId="5" shapeId="0" xr:uid="{3EC4F923-5635-4F37-91F5-C5913C5C4A6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車の買い替え、家のリフォームなど、毎年はかからないものの、数年に１度発生するような支出がある場合には、こちらに入力してください。</t>
      </text>
    </comment>
    <comment ref="B26" authorId="6" shapeId="0" xr:uid="{6E314BE1-0DA7-464C-977E-2F01B561102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お子様の教育費については、必要に応じてB94セルにある教育費データを参考にしながら入力してください。</t>
      </text>
    </comment>
    <comment ref="B32" authorId="7" shapeId="0" xr:uid="{295EE9E1-935C-499B-A924-7BD845FB426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今後5年間の年間収支の合計です。
この金額がマイナスの場合、順次、金融資産から取り崩していく形となります。
お子さんの教育費負担が重くなる時期や、セカンドライフでの資産活用（取り崩し）期など、預貯金で確保しておくべき金額の目安にしていただければと思います。</t>
      </text>
    </comment>
    <comment ref="C36" authorId="8" shapeId="0" xr:uid="{1150B3FA-1BFD-46AF-8D22-EF3F14ADF1E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預貯金の利子率を入力してください。
0%のままでもよいかと思います。</t>
      </text>
    </comment>
    <comment ref="C37" authorId="9" shapeId="0" xr:uid="{F7E3AEC3-17CF-4A5F-815B-0BF5237D27C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投資資産の期待リターンを入力してください。
アセット・アロケーションによりますが、2～5%程度が現実的な数字かと思います。
世界株式インデックスファンドなど、株式が中心の場合は4～5%程度でよいかと思います。</t>
      </text>
    </comment>
    <comment ref="B39" authorId="10" shapeId="0" xr:uid="{41590D03-3728-44C9-BA85-4A372527A6C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貯蓄性の生命保険に加入されている場合、解約返戻金の金額を入力してください。
その他、自動車、貴金属、ゴルフ会員権、美術品など、換金可能な資産がある場合にはこちらに入力してください。</t>
      </text>
    </comment>
    <comment ref="D40" authorId="11" shapeId="0" xr:uid="{C78924C9-47C9-4ECA-A40B-3DC46FDA20F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負債（住宅ローン等）は、マイナスの金額として入力してください。</t>
      </text>
    </comment>
    <comment ref="B42" authorId="12" shapeId="0" xr:uid="{BBBBD688-8197-4DE1-82BC-9117377B3FD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つみたてNISAやiDeCoなどで新規に投資をしていく資産形成の場合はプラスの金額を入力してください。また、高齢期など投資資産を取り崩していく場合はマイナスの金額を入力してください。
プラスの金額なら、生活資金（預貯金）から投資資産へ、マイナスの金額なら投資資産から生活資金（預貯金）へ、振り替えられます。</t>
      </text>
    </comment>
    <comment ref="B43" authorId="13" shapeId="0" xr:uid="{F2095AE0-C433-4B02-B3E3-02B9E9A30F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企業型確定拠出年金で、事業主が拠出する掛金がある場合にはその金額を入力してください。
その他、持株会等の奨励金がある場合もこちらに入力してください。
家計からの支出を伴わない形で、投資資産に加算されます。</t>
      </text>
    </comment>
    <comment ref="D89" authorId="14" shapeId="0" xr:uid="{88022B92-5416-44A8-8F1D-FF56188D9FC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直近の住宅ローン残高をマイナスの数字（単位：万円）で入力してください。</t>
      </text>
    </comment>
    <comment ref="E91" authorId="15" shapeId="0" xr:uid="{E98BF90B-51E0-4FDC-A224-B685729087D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固定資産税や、管理費・修繕積立金（マンションの場合）の合計金額（年額、万円）を記入してください。
管理費・修繕積立金などの値上げが予想される場合には、その値上げも反映させておくとよいでしょう。</t>
      </text>
    </comment>
  </commentList>
</comments>
</file>

<file path=xl/sharedStrings.xml><?xml version="1.0" encoding="utf-8"?>
<sst xmlns="http://schemas.openxmlformats.org/spreadsheetml/2006/main" count="194" uniqueCount="100">
  <si>
    <t>年間収支</t>
    <rPh sb="0" eb="2">
      <t>ネンカン</t>
    </rPh>
    <rPh sb="2" eb="4">
      <t>シュウシ</t>
    </rPh>
    <phoneticPr fontId="4"/>
  </si>
  <si>
    <t>経過年数</t>
    <rPh sb="0" eb="4">
      <t>ケイカネンスウ</t>
    </rPh>
    <phoneticPr fontId="4"/>
  </si>
  <si>
    <t>西暦</t>
    <rPh sb="0" eb="2">
      <t>セイレキ</t>
    </rPh>
    <phoneticPr fontId="4"/>
  </si>
  <si>
    <t>現在</t>
    <rPh sb="0" eb="2">
      <t>ゲンザイ</t>
    </rPh>
    <phoneticPr fontId="4"/>
  </si>
  <si>
    <t>投資資産</t>
    <rPh sb="0" eb="2">
      <t>トウシ</t>
    </rPh>
    <rPh sb="2" eb="4">
      <t>シサン</t>
    </rPh>
    <phoneticPr fontId="4"/>
  </si>
  <si>
    <t>年齢</t>
    <rPh sb="0" eb="2">
      <t>ネンレイ</t>
    </rPh>
    <phoneticPr fontId="4"/>
  </si>
  <si>
    <t>生活資金（預貯金）</t>
    <rPh sb="0" eb="4">
      <t>セイカツシキン</t>
    </rPh>
    <rPh sb="5" eb="8">
      <t>ヨチョキン</t>
    </rPh>
    <phoneticPr fontId="4"/>
  </si>
  <si>
    <t>基本生活費</t>
  </si>
  <si>
    <t>特別生活費</t>
  </si>
  <si>
    <t>住居費</t>
  </si>
  <si>
    <t>保険料</t>
  </si>
  <si>
    <t>一時支出</t>
  </si>
  <si>
    <t>生活 ⇨ 投資 振替</t>
    <rPh sb="8" eb="10">
      <t>フリカエ</t>
    </rPh>
    <phoneticPr fontId="4"/>
  </si>
  <si>
    <t>不動産</t>
    <rPh sb="0" eb="3">
      <t>フドウサン</t>
    </rPh>
    <phoneticPr fontId="4"/>
  </si>
  <si>
    <t>その他資産</t>
    <rPh sb="2" eb="3">
      <t>タ</t>
    </rPh>
    <rPh sb="3" eb="5">
      <t>シサン</t>
    </rPh>
    <phoneticPr fontId="4"/>
  </si>
  <si>
    <t>純資産</t>
    <rPh sb="0" eb="3">
      <t>ジュンシサン</t>
    </rPh>
    <phoneticPr fontId="4"/>
  </si>
  <si>
    <t>負債（住宅ローン等）</t>
    <rPh sb="0" eb="2">
      <t>フサイ</t>
    </rPh>
    <rPh sb="3" eb="5">
      <t>ジュウタク</t>
    </rPh>
    <rPh sb="8" eb="9">
      <t>トウ</t>
    </rPh>
    <phoneticPr fontId="4"/>
  </si>
  <si>
    <t>資産残高（バランスシート）の推移（万円）</t>
    <rPh sb="0" eb="2">
      <t>シサン</t>
    </rPh>
    <rPh sb="1" eb="2">
      <t>ユウシ</t>
    </rPh>
    <rPh sb="2" eb="4">
      <t>ザンダカ</t>
    </rPh>
    <rPh sb="14" eb="16">
      <t>スイイ</t>
    </rPh>
    <rPh sb="17" eb="19">
      <t>マンエン</t>
    </rPh>
    <phoneticPr fontId="4"/>
  </si>
  <si>
    <t>※一部のセルにコメントで説明を記載していますので、ご確認ください。</t>
    <rPh sb="1" eb="3">
      <t>イチブ</t>
    </rPh>
    <rPh sb="12" eb="14">
      <t>セツメイ</t>
    </rPh>
    <rPh sb="15" eb="17">
      <t>キサイ</t>
    </rPh>
    <rPh sb="26" eb="28">
      <t>カクニン</t>
    </rPh>
    <phoneticPr fontId="4"/>
  </si>
  <si>
    <t>DC事業主掛金 / 奨励金</t>
    <rPh sb="2" eb="5">
      <t>ジギョウヌシ</t>
    </rPh>
    <rPh sb="5" eb="7">
      <t>カケキン</t>
    </rPh>
    <rPh sb="10" eb="13">
      <t>ショウレイキン</t>
    </rPh>
    <phoneticPr fontId="4"/>
  </si>
  <si>
    <t>日本 花子</t>
  </si>
  <si>
    <t>日本 太郎 給与収入</t>
  </si>
  <si>
    <t>日本 花子 給与収入</t>
  </si>
  <si>
    <t>日本 はると</t>
    <rPh sb="0" eb="2">
      <t>ニホン</t>
    </rPh>
    <phoneticPr fontId="4"/>
  </si>
  <si>
    <t>日本 あおい</t>
    <phoneticPr fontId="4"/>
  </si>
  <si>
    <t>日本 あおい 教育費</t>
    <phoneticPr fontId="4"/>
  </si>
  <si>
    <t>日本 はると 教育費</t>
    <phoneticPr fontId="4"/>
  </si>
  <si>
    <t>日本 太郎</t>
    <phoneticPr fontId="4"/>
  </si>
  <si>
    <t>返済金額</t>
  </si>
  <si>
    <t>元本</t>
  </si>
  <si>
    <t>金利</t>
  </si>
  <si>
    <t>計</t>
  </si>
  <si>
    <t>マイホーム（マンション）</t>
    <phoneticPr fontId="4"/>
  </si>
  <si>
    <t>小1</t>
    <rPh sb="0" eb="1">
      <t>ショウ</t>
    </rPh>
    <phoneticPr fontId="11"/>
  </si>
  <si>
    <t>小2</t>
    <rPh sb="0" eb="1">
      <t>ショウ</t>
    </rPh>
    <phoneticPr fontId="11"/>
  </si>
  <si>
    <t>小3</t>
    <rPh sb="0" eb="1">
      <t>ショウ</t>
    </rPh>
    <phoneticPr fontId="11"/>
  </si>
  <si>
    <t>小4</t>
    <rPh sb="0" eb="1">
      <t>ショウ</t>
    </rPh>
    <phoneticPr fontId="11"/>
  </si>
  <si>
    <t>小5</t>
    <rPh sb="0" eb="1">
      <t>ショウ</t>
    </rPh>
    <phoneticPr fontId="11"/>
  </si>
  <si>
    <t>小6</t>
    <rPh sb="0" eb="1">
      <t>ショウ</t>
    </rPh>
    <phoneticPr fontId="11"/>
  </si>
  <si>
    <t>中1</t>
    <rPh sb="0" eb="1">
      <t>チュウ</t>
    </rPh>
    <phoneticPr fontId="11"/>
  </si>
  <si>
    <t>中2</t>
    <rPh sb="0" eb="1">
      <t>チュウ</t>
    </rPh>
    <phoneticPr fontId="11"/>
  </si>
  <si>
    <t>中3</t>
    <rPh sb="0" eb="1">
      <t>チュウ</t>
    </rPh>
    <phoneticPr fontId="11"/>
  </si>
  <si>
    <t>高1</t>
    <rPh sb="0" eb="1">
      <t>コウ</t>
    </rPh>
    <phoneticPr fontId="11"/>
  </si>
  <si>
    <t>高2</t>
    <rPh sb="0" eb="1">
      <t>コウ</t>
    </rPh>
    <phoneticPr fontId="11"/>
  </si>
  <si>
    <t>高3</t>
    <rPh sb="0" eb="1">
      <t>コウ</t>
    </rPh>
    <phoneticPr fontId="11"/>
  </si>
  <si>
    <t>大1</t>
    <rPh sb="0" eb="1">
      <t>ダイ</t>
    </rPh>
    <phoneticPr fontId="11"/>
  </si>
  <si>
    <t>大2</t>
    <rPh sb="0" eb="1">
      <t>ダイ</t>
    </rPh>
    <phoneticPr fontId="11"/>
  </si>
  <si>
    <t>大3</t>
    <rPh sb="0" eb="1">
      <t>ダイ</t>
    </rPh>
    <phoneticPr fontId="11"/>
  </si>
  <si>
    <t>大4</t>
    <rPh sb="0" eb="1">
      <t>ダイ</t>
    </rPh>
    <phoneticPr fontId="11"/>
  </si>
  <si>
    <t>公立</t>
    <rPh sb="0" eb="2">
      <t>コウリツ</t>
    </rPh>
    <phoneticPr fontId="12"/>
  </si>
  <si>
    <t>私立</t>
    <rPh sb="0" eb="2">
      <t>シリツ</t>
    </rPh>
    <phoneticPr fontId="12"/>
  </si>
  <si>
    <t>1年目</t>
    <rPh sb="1" eb="3">
      <t>ネンメ</t>
    </rPh>
    <phoneticPr fontId="11"/>
  </si>
  <si>
    <t>2年目</t>
    <rPh sb="1" eb="3">
      <t>ネンメ</t>
    </rPh>
    <phoneticPr fontId="11"/>
  </si>
  <si>
    <t>3年目</t>
    <rPh sb="1" eb="3">
      <t>ネンメ</t>
    </rPh>
    <phoneticPr fontId="11"/>
  </si>
  <si>
    <t>4年目</t>
    <rPh sb="1" eb="3">
      <t>ネンメ</t>
    </rPh>
    <phoneticPr fontId="11"/>
  </si>
  <si>
    <t>5年目</t>
    <rPh sb="1" eb="3">
      <t>ネンメ</t>
    </rPh>
    <phoneticPr fontId="11"/>
  </si>
  <si>
    <t>6年目</t>
    <rPh sb="1" eb="3">
      <t>ネンメ</t>
    </rPh>
    <phoneticPr fontId="11"/>
  </si>
  <si>
    <t>私立大学文系</t>
    <rPh sb="0" eb="2">
      <t>シリツ</t>
    </rPh>
    <rPh sb="2" eb="4">
      <t>ダイガク</t>
    </rPh>
    <rPh sb="4" eb="6">
      <t>ブンケイ</t>
    </rPh>
    <phoneticPr fontId="11"/>
  </si>
  <si>
    <t>私立大学理系</t>
    <rPh sb="0" eb="4">
      <t>シリツダイガク</t>
    </rPh>
    <rPh sb="4" eb="6">
      <t>リケイ</t>
    </rPh>
    <phoneticPr fontId="11"/>
  </si>
  <si>
    <t>私立医学部</t>
    <rPh sb="0" eb="2">
      <t>シリツ</t>
    </rPh>
    <rPh sb="2" eb="5">
      <t>イガクブ</t>
    </rPh>
    <phoneticPr fontId="11"/>
  </si>
  <si>
    <t>私立歯学部</t>
    <rPh sb="2" eb="5">
      <t>シガクブ</t>
    </rPh>
    <phoneticPr fontId="11"/>
  </si>
  <si>
    <t>私立薬学部</t>
    <rPh sb="2" eb="5">
      <t>ヤクガクブ</t>
    </rPh>
    <phoneticPr fontId="11"/>
  </si>
  <si>
    <t>国公立大学</t>
    <rPh sb="0" eb="3">
      <t>コッコウリツ</t>
    </rPh>
    <rPh sb="3" eb="5">
      <t>ダイガク</t>
    </rPh>
    <phoneticPr fontId="11"/>
  </si>
  <si>
    <t>利息合計</t>
  </si>
  <si>
    <t>総返済額</t>
  </si>
  <si>
    <t>住居費
合計
（万円）</t>
    <phoneticPr fontId="4"/>
  </si>
  <si>
    <t>借入金利</t>
    <rPh sb="0" eb="4">
      <t>カリイレキンリ</t>
    </rPh>
    <phoneticPr fontId="11"/>
  </si>
  <si>
    <t>元金総額</t>
    <rPh sb="0" eb="4">
      <t>ガンキンソウガク</t>
    </rPh>
    <phoneticPr fontId="4"/>
  </si>
  <si>
    <t>返済金額（年額、万円）</t>
    <rPh sb="5" eb="7">
      <t>ネンガク</t>
    </rPh>
    <rPh sb="8" eb="10">
      <t>マンエン</t>
    </rPh>
    <phoneticPr fontId="4"/>
  </si>
  <si>
    <t>借入金残高（万円）</t>
    <rPh sb="6" eb="7">
      <t>マン</t>
    </rPh>
    <phoneticPr fontId="11"/>
  </si>
  <si>
    <t>管理費・修繕積立金・固定資産税（年額、万円）</t>
    <rPh sb="16" eb="18">
      <t>ネンガク</t>
    </rPh>
    <rPh sb="19" eb="21">
      <t>マンエン</t>
    </rPh>
    <phoneticPr fontId="4"/>
  </si>
  <si>
    <t>住宅ローン記入欄</t>
    <rPh sb="0" eb="2">
      <t>ジュウタク</t>
    </rPh>
    <rPh sb="5" eb="8">
      <t>キニュウラン</t>
    </rPh>
    <phoneticPr fontId="4"/>
  </si>
  <si>
    <t>（万円）</t>
    <rPh sb="1" eb="3">
      <t>マンエン</t>
    </rPh>
    <phoneticPr fontId="4"/>
  </si>
  <si>
    <t>確認用</t>
    <rPh sb="0" eb="3">
      <t>カクニンヨウ</t>
    </rPh>
    <phoneticPr fontId="4"/>
  </si>
  <si>
    <t>借入期間（年数）</t>
    <rPh sb="0" eb="2">
      <t>カリイレ</t>
    </rPh>
    <rPh sb="2" eb="4">
      <t>キカン</t>
    </rPh>
    <rPh sb="5" eb="7">
      <t>ネンスウ</t>
    </rPh>
    <phoneticPr fontId="4"/>
  </si>
  <si>
    <t>年小
（4歳）</t>
    <rPh sb="0" eb="1">
      <t>ネン</t>
    </rPh>
    <rPh sb="1" eb="2">
      <t>ショウ</t>
    </rPh>
    <rPh sb="5" eb="6">
      <t>サイ</t>
    </rPh>
    <phoneticPr fontId="11"/>
  </si>
  <si>
    <t>年中
（5歳）</t>
    <rPh sb="0" eb="2">
      <t>ネンジュウ</t>
    </rPh>
    <rPh sb="5" eb="6">
      <t>サイ</t>
    </rPh>
    <phoneticPr fontId="11"/>
  </si>
  <si>
    <t>年長
（6歳）</t>
    <rPh sb="0" eb="2">
      <t>ネンチョウ</t>
    </rPh>
    <rPh sb="5" eb="6">
      <t>サイ</t>
    </rPh>
    <phoneticPr fontId="11"/>
  </si>
  <si>
    <t>子どもの教育費データ</t>
    <rPh sb="0" eb="1">
      <t>コ</t>
    </rPh>
    <rPh sb="4" eb="7">
      <t>キョウイクヒ</t>
    </rPh>
    <phoneticPr fontId="4"/>
  </si>
  <si>
    <t>標準的な教育費（学習費総額、年額、万円）</t>
    <rPh sb="0" eb="3">
      <t>ヒョウジュンテキ</t>
    </rPh>
    <rPh sb="4" eb="7">
      <t>キョウイクヒ</t>
    </rPh>
    <rPh sb="14" eb="16">
      <t>ネンガク</t>
    </rPh>
    <rPh sb="17" eb="18">
      <t>マン</t>
    </rPh>
    <rPh sb="18" eb="19">
      <t>エン</t>
    </rPh>
    <phoneticPr fontId="11"/>
  </si>
  <si>
    <t>経過年数（年）</t>
    <rPh sb="0" eb="4">
      <t>ケイカネンスウ</t>
    </rPh>
    <rPh sb="5" eb="6">
      <t>ネン</t>
    </rPh>
    <phoneticPr fontId="4"/>
  </si>
  <si>
    <t>日本 太郎 公的年金収入</t>
    <rPh sb="6" eb="8">
      <t>コウテキ</t>
    </rPh>
    <phoneticPr fontId="4"/>
  </si>
  <si>
    <t>日本 花子 公的年金収入</t>
    <rPh sb="6" eb="8">
      <t>コウテキ</t>
    </rPh>
    <phoneticPr fontId="4"/>
  </si>
  <si>
    <t>32年目以降については、上のシミュレーションでは直接使用しませんが、45年など長期のローンを利用した場合の確認としてご利用ください。</t>
    <rPh sb="2" eb="4">
      <t>ネンメ</t>
    </rPh>
    <rPh sb="4" eb="6">
      <t>イコウ</t>
    </rPh>
    <rPh sb="12" eb="13">
      <t>ウエ</t>
    </rPh>
    <rPh sb="24" eb="26">
      <t>チョクセツ</t>
    </rPh>
    <rPh sb="26" eb="28">
      <t>シヨウ</t>
    </rPh>
    <rPh sb="36" eb="37">
      <t>ネン</t>
    </rPh>
    <rPh sb="39" eb="41">
      <t>チョウキ</t>
    </rPh>
    <rPh sb="46" eb="48">
      <t>リヨウ</t>
    </rPh>
    <rPh sb="50" eb="52">
      <t>バアイ</t>
    </rPh>
    <rPh sb="53" eb="55">
      <t>カクニン</t>
    </rPh>
    <rPh sb="59" eb="61">
      <t>リヨウ</t>
    </rPh>
    <phoneticPr fontId="4"/>
  </si>
  <si>
    <t>↓</t>
    <phoneticPr fontId="4"/>
  </si>
  <si>
    <t>家計収支（キャッシュフロー）の推移（万円）</t>
    <rPh sb="0" eb="2">
      <t>カケイ</t>
    </rPh>
    <rPh sb="2" eb="4">
      <t>シュウシ</t>
    </rPh>
    <rPh sb="15" eb="17">
      <t>スイイ</t>
    </rPh>
    <rPh sb="18" eb="20">
      <t>マンエン</t>
    </rPh>
    <phoneticPr fontId="4"/>
  </si>
  <si>
    <t>←　数式が入っていますので、基本的に変更する必要はありません。</t>
    <rPh sb="2" eb="4">
      <t>スウシキ</t>
    </rPh>
    <rPh sb="5" eb="6">
      <t>ハイ</t>
    </rPh>
    <rPh sb="14" eb="17">
      <t>キホンテキ</t>
    </rPh>
    <rPh sb="18" eb="20">
      <t>ヘンコウ</t>
    </rPh>
    <rPh sb="22" eb="24">
      <t>ヒツヨウ</t>
    </rPh>
    <phoneticPr fontId="4"/>
  </si>
  <si>
    <t>←　上のシミュレーションにコピーして反映させるセルです。</t>
    <rPh sb="2" eb="3">
      <t>ウエ</t>
    </rPh>
    <rPh sb="18" eb="20">
      <t>ハンエイ</t>
    </rPh>
    <phoneticPr fontId="4"/>
  </si>
  <si>
    <t>←　入力するセルです（借入金、借入金利、借り入れ残高、管理費・修繕積立金・固定資産税）。</t>
    <rPh sb="2" eb="4">
      <t>ニュウリョク</t>
    </rPh>
    <rPh sb="11" eb="14">
      <t>カリイレキン</t>
    </rPh>
    <rPh sb="15" eb="17">
      <t>カリイレ</t>
    </rPh>
    <rPh sb="17" eb="19">
      <t>キンリ</t>
    </rPh>
    <rPh sb="20" eb="21">
      <t>カ</t>
    </rPh>
    <rPh sb="22" eb="23">
      <t>イ</t>
    </rPh>
    <rPh sb="24" eb="26">
      <t>ザンダカ</t>
    </rPh>
    <rPh sb="27" eb="30">
      <t>カンリヒ</t>
    </rPh>
    <rPh sb="31" eb="33">
      <t>シュウゼン</t>
    </rPh>
    <rPh sb="33" eb="35">
      <t>ツミタテ</t>
    </rPh>
    <rPh sb="35" eb="36">
      <t>キン</t>
    </rPh>
    <rPh sb="37" eb="39">
      <t>コテイ</t>
    </rPh>
    <rPh sb="39" eb="42">
      <t>シサンゼイ</t>
    </rPh>
    <phoneticPr fontId="4"/>
  </si>
  <si>
    <t>公立か、私立か、などお子様の教育プランをもとに、教育費の目安としてご利用ください。</t>
    <rPh sb="0" eb="2">
      <t>コウリツ</t>
    </rPh>
    <rPh sb="4" eb="6">
      <t>シリツ</t>
    </rPh>
    <rPh sb="11" eb="13">
      <t>コサマ</t>
    </rPh>
    <rPh sb="14" eb="16">
      <t>キョウイク</t>
    </rPh>
    <rPh sb="24" eb="27">
      <t>キョウイクヒ</t>
    </rPh>
    <rPh sb="28" eb="30">
      <t>メヤス</t>
    </rPh>
    <rPh sb="34" eb="36">
      <t>リヨウ</t>
    </rPh>
    <phoneticPr fontId="4"/>
  </si>
  <si>
    <t>ここで住宅ローンの金利や返済額の計算は年１回払いの簡易計算になっているため、概算金額となります。一般的には毎月返済ですので、より正確に試算する場合はご自身の返済予定表の数字を上記シミュレーションの欄に記入してください。</t>
    <rPh sb="3" eb="8">
      <t>ジュウ</t>
    </rPh>
    <rPh sb="9" eb="11">
      <t>キンリ</t>
    </rPh>
    <rPh sb="12" eb="15">
      <t>ヘンサイガク</t>
    </rPh>
    <rPh sb="16" eb="18">
      <t>ケイサン</t>
    </rPh>
    <rPh sb="19" eb="20">
      <t>ネン</t>
    </rPh>
    <rPh sb="21" eb="22">
      <t>カイ</t>
    </rPh>
    <rPh sb="22" eb="23">
      <t>バラ</t>
    </rPh>
    <rPh sb="25" eb="27">
      <t>カンイ</t>
    </rPh>
    <rPh sb="27" eb="29">
      <t>ケイサン</t>
    </rPh>
    <rPh sb="38" eb="42">
      <t>ガイサンキンガク</t>
    </rPh>
    <rPh sb="48" eb="51">
      <t>イッパンテキ</t>
    </rPh>
    <rPh sb="53" eb="55">
      <t>マイツキ</t>
    </rPh>
    <rPh sb="55" eb="57">
      <t>ヘンサイ</t>
    </rPh>
    <rPh sb="64" eb="66">
      <t>セイカク</t>
    </rPh>
    <rPh sb="67" eb="69">
      <t>シサン</t>
    </rPh>
    <rPh sb="71" eb="73">
      <t>バアイ</t>
    </rPh>
    <rPh sb="75" eb="77">
      <t>ジシン</t>
    </rPh>
    <rPh sb="78" eb="83">
      <t>ヘンサイヨテイ</t>
    </rPh>
    <rPh sb="84" eb="86">
      <t>スウジ</t>
    </rPh>
    <rPh sb="87" eb="89">
      <t>ジョウキ</t>
    </rPh>
    <rPh sb="98" eb="99">
      <t>ラン</t>
    </rPh>
    <rPh sb="100" eb="102">
      <t>キニュウ</t>
    </rPh>
    <phoneticPr fontId="4"/>
  </si>
  <si>
    <t>以下、住宅ローンや教育費のデータを入力時に、必要に応じてご利用ください。</t>
    <rPh sb="0" eb="2">
      <t>イカ</t>
    </rPh>
    <rPh sb="3" eb="8">
      <t>ジュウタク</t>
    </rPh>
    <rPh sb="9" eb="12">
      <t>キョウイクヒ</t>
    </rPh>
    <rPh sb="17" eb="19">
      <t>ニュウリョク</t>
    </rPh>
    <rPh sb="19" eb="20">
      <t>トキ</t>
    </rPh>
    <rPh sb="22" eb="24">
      <t>ヒツヨウ</t>
    </rPh>
    <rPh sb="25" eb="26">
      <t>オウ</t>
    </rPh>
    <rPh sb="29" eb="31">
      <t>リヨウ</t>
    </rPh>
    <phoneticPr fontId="4"/>
  </si>
  <si>
    <t>文部科学省「令和5年度私立大学入学者に係る初年度学生納付金平均額」</t>
    <phoneticPr fontId="4"/>
  </si>
  <si>
    <t>変動率</t>
    <rPh sb="0" eb="3">
      <t>ヘンドウリツ</t>
    </rPh>
    <phoneticPr fontId="4"/>
  </si>
  <si>
    <t>令和5年度　子供の学習費調査 より</t>
    <rPh sb="0" eb="2">
      <t>レイワ</t>
    </rPh>
    <rPh sb="3" eb="4">
      <t>ネン</t>
    </rPh>
    <rPh sb="4" eb="5">
      <t>ド</t>
    </rPh>
    <rPh sb="6" eb="8">
      <t>コドモ</t>
    </rPh>
    <rPh sb="9" eb="11">
      <t>ガクシュウ</t>
    </rPh>
    <rPh sb="11" eb="12">
      <t>ヒ</t>
    </rPh>
    <rPh sb="12" eb="14">
      <t>チョウサ</t>
    </rPh>
    <phoneticPr fontId="11"/>
  </si>
  <si>
    <t>（参考）収入合計</t>
    <rPh sb="1" eb="3">
      <t>サンコウ</t>
    </rPh>
    <rPh sb="4" eb="6">
      <t>シュウニュウ</t>
    </rPh>
    <rPh sb="6" eb="8">
      <t>ゴウケイ</t>
    </rPh>
    <phoneticPr fontId="4"/>
  </si>
  <si>
    <t>（参考）支出合計</t>
    <rPh sb="4" eb="6">
      <t>シシュツ</t>
    </rPh>
    <phoneticPr fontId="4"/>
  </si>
  <si>
    <t>（参考）今後5年間の累計収支（預貯金の目安）</t>
    <rPh sb="1" eb="3">
      <t>サンコウ</t>
    </rPh>
    <rPh sb="4" eb="6">
      <t>コンゴ</t>
    </rPh>
    <rPh sb="7" eb="8">
      <t>ネン</t>
    </rPh>
    <rPh sb="8" eb="9">
      <t>カン</t>
    </rPh>
    <rPh sb="10" eb="12">
      <t>ルイケイ</t>
    </rPh>
    <rPh sb="12" eb="14">
      <t>シュウシ</t>
    </rPh>
    <rPh sb="15" eb="18">
      <t>ヨチョキン</t>
    </rPh>
    <rPh sb="19" eb="21">
      <t>メヤス</t>
    </rPh>
    <phoneticPr fontId="4"/>
  </si>
  <si>
    <t>※株式会社ウェルスペント作成（2025年11月版）</t>
    <rPh sb="1" eb="5">
      <t>カブシキ</t>
    </rPh>
    <rPh sb="12" eb="14">
      <t>サクセイ</t>
    </rPh>
    <rPh sb="19" eb="20">
      <t>ネン</t>
    </rPh>
    <rPh sb="22" eb="23">
      <t>ガツ</t>
    </rPh>
    <rPh sb="23" eb="24">
      <t>バン</t>
    </rPh>
    <phoneticPr fontId="4"/>
  </si>
  <si>
    <t>教育費</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</si>
</sst>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_ ;[Red]\-#,##0\ "/>
  </numFmts>
  <fonts count="16">
    <font>
      <sz val="11"/>
      <color theme="1"/>
      <name val="Meiryo UI"/>
      <family val="2"/>
      <charset val="128"/>
    </font>
    <font>
      <sz val="11"/>
      <color theme="1"/>
      <name val="Meiryo UI"/>
      <family val="2"/>
      <charset val="128"/>
      <scheme val="minor"/>
    </font>
    <font>
      <sz val="11"/>
      <color theme="1"/>
      <name val="Meiryo UI"/>
      <family val="2"/>
      <charset val="128"/>
      <scheme val="minor"/>
    </font>
    <font>
      <sz val="11"/>
      <color theme="1"/>
      <name val="Meiryo UI"/>
      <family val="2"/>
      <charset val="128"/>
    </font>
    <font>
      <sz val="6"/>
      <name val="Meiryo UI"/>
      <family val="2"/>
      <charset val="128"/>
    </font>
    <font>
      <sz val="11"/>
      <color theme="1"/>
      <name val="Meiryo UI"/>
      <family val="2"/>
      <charset val="128"/>
      <scheme val="minor"/>
    </font>
    <font>
      <sz val="10"/>
      <color theme="1"/>
      <name val="Meiryo UI"/>
      <family val="3"/>
      <charset val="128"/>
    </font>
    <font>
      <sz val="10.5"/>
      <color theme="1"/>
      <name val="Meiryo UI"/>
      <family val="3"/>
      <charset val="128"/>
    </font>
    <font>
      <sz val="11"/>
      <color theme="1"/>
      <name val="Meiryo UI"/>
      <family val="3"/>
      <charset val="128"/>
    </font>
    <font>
      <sz val="18"/>
      <color theme="1"/>
      <name val="Meiryo UI"/>
      <family val="3"/>
      <charset val="128"/>
    </font>
    <font>
      <b/>
      <sz val="14"/>
      <color theme="1"/>
      <name val="Meiryo UI"/>
      <family val="3"/>
      <charset val="128"/>
    </font>
    <font>
      <sz val="6"/>
      <name val="Meiryo UI"/>
      <family val="2"/>
      <charset val="128"/>
      <scheme val="minor"/>
    </font>
    <font>
      <sz val="6"/>
      <name val="Meiryo UI"/>
      <family val="3"/>
      <charset val="128"/>
      <scheme val="minor"/>
    </font>
    <font>
      <sz val="11"/>
      <color rgb="FF000000"/>
      <name val="Meiryo UI"/>
      <family val="3"/>
      <charset val="128"/>
    </font>
    <font>
      <sz val="11"/>
      <name val="Meiryo UI"/>
      <family val="3"/>
      <charset val="128"/>
    </font>
    <font>
      <sz val="9"/>
      <color indexed="81"/>
      <name val="MS P ゴシック"/>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8" tint="0.39997558519241921"/>
        <bgColor indexed="64"/>
      </patternFill>
    </fill>
  </fills>
  <borders count="40">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dotted">
        <color auto="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499984740745262"/>
      </left>
      <right/>
      <top style="thin">
        <color theme="0" tint="-0.499984740745262"/>
      </top>
      <bottom style="thin">
        <color theme="0" tint="-0.49998474074526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right/>
      <top style="thin">
        <color theme="1" tint="0.499984740745262"/>
      </top>
      <bottom style="thin">
        <color theme="1" tint="0.499984740745262"/>
      </bottom>
      <diagonal/>
    </border>
    <border>
      <left style="thin">
        <color theme="0" tint="-0.14996795556505021"/>
      </left>
      <right style="thin">
        <color theme="0" tint="-0.14996795556505021"/>
      </right>
      <top style="thin">
        <color theme="1" tint="0.499984740745262"/>
      </top>
      <bottom style="thin">
        <color theme="1" tint="0.499984740745262"/>
      </bottom>
      <diagonal/>
    </border>
    <border>
      <left style="thin">
        <color theme="0" tint="-0.14996795556505021"/>
      </left>
      <right/>
      <top style="thin">
        <color theme="1" tint="0.499984740745262"/>
      </top>
      <bottom style="thin">
        <color theme="1" tint="0.499984740745262"/>
      </bottom>
      <diagonal/>
    </border>
    <border>
      <left/>
      <right style="thin">
        <color theme="0" tint="-0.14996795556505021"/>
      </right>
      <top style="thin">
        <color theme="1" tint="0.499984740745262"/>
      </top>
      <bottom style="thin">
        <color theme="1" tint="0.499984740745262"/>
      </bottom>
      <diagonal/>
    </border>
  </borders>
  <cellStyleXfs count="10">
    <xf numFmtId="0" fontId="0" fillId="0" borderId="0">
      <alignment vertical="center"/>
    </xf>
    <xf numFmtId="38" fontId="3"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48">
    <xf numFmtId="0" fontId="0" fillId="0" borderId="0" xfId="0">
      <alignment vertical="center"/>
    </xf>
    <xf numFmtId="0" fontId="6" fillId="0" borderId="0" xfId="0" applyFont="1" applyProtection="1">
      <alignment vertical="center"/>
      <protection locked="0"/>
    </xf>
    <xf numFmtId="0" fontId="7" fillId="0" borderId="0" xfId="0" applyFont="1" applyProtection="1">
      <alignment vertical="center"/>
      <protection locked="0"/>
    </xf>
    <xf numFmtId="0" fontId="9" fillId="0" borderId="0" xfId="0" applyFont="1" applyAlignment="1" applyProtection="1">
      <protection locked="0"/>
    </xf>
    <xf numFmtId="0" fontId="8" fillId="0" borderId="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3" xfId="0" applyFont="1" applyBorder="1" applyProtection="1">
      <alignment vertical="center"/>
      <protection locked="0"/>
    </xf>
    <xf numFmtId="0" fontId="6" fillId="0" borderId="0" xfId="0" applyFont="1" applyAlignment="1" applyProtection="1">
      <protection locked="0"/>
    </xf>
    <xf numFmtId="0" fontId="10" fillId="0" borderId="2" xfId="0" applyFont="1" applyBorder="1" applyAlignment="1" applyProtection="1">
      <alignment horizontal="left"/>
      <protection locked="0"/>
    </xf>
    <xf numFmtId="0" fontId="8" fillId="0" borderId="2" xfId="0" applyFont="1" applyBorder="1" applyAlignment="1" applyProtection="1">
      <protection locked="0"/>
    </xf>
    <xf numFmtId="0" fontId="7" fillId="0" borderId="0" xfId="0" applyFont="1" applyAlignment="1" applyProtection="1">
      <protection locked="0"/>
    </xf>
    <xf numFmtId="38" fontId="8" fillId="0" borderId="4" xfId="0" applyNumberFormat="1" applyFont="1" applyBorder="1" applyProtection="1">
      <alignment vertical="center"/>
      <protection locked="0"/>
    </xf>
    <xf numFmtId="0" fontId="8" fillId="0" borderId="1" xfId="0" applyFont="1" applyBorder="1" applyProtection="1">
      <alignment vertical="center"/>
      <protection locked="0"/>
    </xf>
    <xf numFmtId="0" fontId="8" fillId="0" borderId="4" xfId="0" applyFont="1" applyBorder="1" applyProtection="1">
      <alignment vertical="center"/>
      <protection locked="0"/>
    </xf>
    <xf numFmtId="0" fontId="10" fillId="0" borderId="0" xfId="0" applyFont="1" applyAlignment="1" applyProtection="1">
      <alignment horizontal="left"/>
      <protection locked="0"/>
    </xf>
    <xf numFmtId="0" fontId="8" fillId="0" borderId="0" xfId="0" applyFont="1" applyAlignment="1" applyProtection="1">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8" fillId="4" borderId="3" xfId="0" applyFont="1" applyFill="1" applyBorder="1" applyProtection="1">
      <alignment vertical="center"/>
      <protection locked="0"/>
    </xf>
    <xf numFmtId="38" fontId="7" fillId="0" borderId="0" xfId="1" applyFont="1" applyProtection="1">
      <alignment vertical="center"/>
      <protection locked="0"/>
    </xf>
    <xf numFmtId="0" fontId="8" fillId="2" borderId="1" xfId="0" applyFont="1" applyFill="1" applyBorder="1" applyAlignment="1" applyProtection="1">
      <alignment horizontal="center" vertical="center"/>
      <protection locked="0"/>
    </xf>
    <xf numFmtId="176" fontId="8" fillId="2" borderId="3" xfId="5" applyNumberFormat="1" applyFont="1" applyFill="1" applyBorder="1" applyAlignment="1" applyProtection="1">
      <alignment horizontal="center" vertical="center"/>
      <protection locked="0"/>
    </xf>
    <xf numFmtId="0" fontId="8" fillId="2" borderId="3" xfId="0" applyFont="1" applyFill="1" applyBorder="1" applyProtection="1">
      <alignment vertical="center"/>
      <protection locked="0"/>
    </xf>
    <xf numFmtId="0" fontId="8" fillId="2" borderId="3"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6" fillId="0" borderId="0" xfId="0" applyFont="1" applyAlignment="1" applyProtection="1">
      <alignment horizontal="center"/>
      <protection locked="0"/>
    </xf>
    <xf numFmtId="38" fontId="8" fillId="0" borderId="0" xfId="0" applyNumberFormat="1" applyFont="1" applyAlignment="1" applyProtection="1">
      <protection locked="0"/>
    </xf>
    <xf numFmtId="9" fontId="6" fillId="0" borderId="0" xfId="0" applyNumberFormat="1" applyFont="1" applyAlignment="1" applyProtection="1">
      <alignment horizontal="center" vertical="center"/>
      <protection locked="0"/>
    </xf>
    <xf numFmtId="176" fontId="8" fillId="4" borderId="3" xfId="5" applyNumberFormat="1" applyFont="1"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176" fontId="8" fillId="4" borderId="3" xfId="0" applyNumberFormat="1" applyFont="1" applyFill="1" applyBorder="1" applyAlignment="1" applyProtection="1">
      <alignment horizontal="center" vertical="center"/>
      <protection locked="0"/>
    </xf>
    <xf numFmtId="38" fontId="8" fillId="0" borderId="4" xfId="0" applyNumberFormat="1" applyFont="1" applyBorder="1" applyAlignment="1" applyProtection="1">
      <alignment horizontal="center" vertical="center"/>
      <protection locked="0"/>
    </xf>
    <xf numFmtId="178" fontId="8" fillId="4" borderId="3" xfId="1" applyNumberFormat="1" applyFont="1" applyFill="1" applyBorder="1" applyProtection="1">
      <alignment vertical="center"/>
      <protection locked="0"/>
    </xf>
    <xf numFmtId="178" fontId="8" fillId="2" borderId="3" xfId="0" applyNumberFormat="1" applyFont="1" applyFill="1" applyBorder="1" applyProtection="1">
      <alignment vertical="center"/>
      <protection locked="0"/>
    </xf>
    <xf numFmtId="178" fontId="7" fillId="0" borderId="3" xfId="0" applyNumberFormat="1" applyFont="1" applyBorder="1" applyProtection="1">
      <alignment vertical="center"/>
      <protection locked="0"/>
    </xf>
    <xf numFmtId="178" fontId="7" fillId="0" borderId="4" xfId="0" applyNumberFormat="1" applyFont="1" applyBorder="1" applyProtection="1">
      <alignment vertical="center"/>
      <protection locked="0"/>
    </xf>
    <xf numFmtId="178" fontId="7" fillId="0" borderId="1" xfId="0" applyNumberFormat="1" applyFont="1" applyBorder="1" applyProtection="1">
      <alignment vertical="center"/>
      <protection locked="0"/>
    </xf>
    <xf numFmtId="178" fontId="8" fillId="4" borderId="4" xfId="1" applyNumberFormat="1" applyFont="1" applyFill="1" applyBorder="1" applyProtection="1">
      <alignment vertical="center"/>
      <protection locked="0"/>
    </xf>
    <xf numFmtId="178" fontId="8" fillId="4" borderId="1" xfId="1" applyNumberFormat="1" applyFont="1" applyFill="1" applyBorder="1" applyProtection="1">
      <alignment vertical="center"/>
      <protection locked="0"/>
    </xf>
    <xf numFmtId="178" fontId="8" fillId="2" borderId="4" xfId="1" applyNumberFormat="1" applyFont="1" applyFill="1" applyBorder="1" applyProtection="1">
      <alignment vertical="center"/>
      <protection locked="0"/>
    </xf>
    <xf numFmtId="178" fontId="8" fillId="2" borderId="1" xfId="1" applyNumberFormat="1" applyFont="1" applyFill="1" applyBorder="1" applyProtection="1">
      <alignment vertical="center"/>
      <protection locked="0"/>
    </xf>
    <xf numFmtId="178" fontId="8" fillId="2" borderId="3" xfId="1" applyNumberFormat="1" applyFont="1" applyFill="1" applyBorder="1" applyProtection="1">
      <alignment vertical="center"/>
      <protection locked="0"/>
    </xf>
    <xf numFmtId="0" fontId="7" fillId="0" borderId="9" xfId="0" applyFont="1" applyBorder="1" applyProtection="1">
      <alignment vertical="center"/>
      <protection locked="0"/>
    </xf>
    <xf numFmtId="0" fontId="8" fillId="3" borderId="1" xfId="0" applyFont="1" applyFill="1" applyBorder="1" applyAlignment="1" applyProtection="1">
      <protection locked="0"/>
    </xf>
    <xf numFmtId="38" fontId="8" fillId="3" borderId="1" xfId="0" applyNumberFormat="1" applyFont="1" applyFill="1" applyBorder="1" applyProtection="1">
      <alignment vertical="center"/>
      <protection locked="0"/>
    </xf>
    <xf numFmtId="178" fontId="8" fillId="3" borderId="1" xfId="1" applyNumberFormat="1" applyFont="1" applyFill="1" applyBorder="1" applyProtection="1">
      <alignment vertical="center"/>
      <protection locked="0"/>
    </xf>
    <xf numFmtId="178" fontId="7" fillId="3" borderId="1" xfId="0" applyNumberFormat="1" applyFont="1" applyFill="1" applyBorder="1" applyProtection="1">
      <alignment vertical="center"/>
      <protection locked="0"/>
    </xf>
    <xf numFmtId="0" fontId="8" fillId="3" borderId="1" xfId="0" applyFont="1" applyFill="1" applyBorder="1" applyProtection="1">
      <alignment vertical="center"/>
      <protection locked="0"/>
    </xf>
    <xf numFmtId="178" fontId="8" fillId="3" borderId="1" xfId="0" applyNumberFormat="1" applyFont="1" applyFill="1" applyBorder="1" applyProtection="1">
      <alignment vertical="center"/>
      <protection locked="0"/>
    </xf>
    <xf numFmtId="0" fontId="7" fillId="0" borderId="12" xfId="0" applyFont="1" applyBorder="1" applyProtection="1">
      <alignment vertical="center"/>
      <protection locked="0"/>
    </xf>
    <xf numFmtId="0" fontId="7" fillId="0" borderId="13" xfId="0" applyFont="1" applyBorder="1" applyProtection="1">
      <alignment vertical="center"/>
      <protection locked="0"/>
    </xf>
    <xf numFmtId="0" fontId="7" fillId="2" borderId="0" xfId="0" applyFont="1" applyFill="1" applyProtection="1">
      <alignment vertical="center"/>
      <protection locked="0"/>
    </xf>
    <xf numFmtId="0" fontId="0" fillId="0" borderId="9" xfId="0" applyBorder="1" applyProtection="1">
      <alignment vertical="center"/>
      <protection locked="0"/>
    </xf>
    <xf numFmtId="0" fontId="0" fillId="0" borderId="0" xfId="0" applyProtection="1">
      <alignment vertical="center"/>
      <protection locked="0"/>
    </xf>
    <xf numFmtId="0" fontId="0" fillId="5" borderId="0" xfId="0" applyFill="1" applyProtection="1">
      <alignment vertical="center"/>
      <protection locked="0"/>
    </xf>
    <xf numFmtId="10" fontId="0" fillId="5" borderId="9" xfId="5" applyNumberFormat="1" applyFont="1" applyFill="1" applyBorder="1" applyProtection="1">
      <alignment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38" fontId="0" fillId="0" borderId="12" xfId="1" applyFont="1" applyBorder="1" applyProtection="1">
      <alignment vertical="center"/>
      <protection locked="0"/>
    </xf>
    <xf numFmtId="38" fontId="0" fillId="5" borderId="13" xfId="1" applyFont="1" applyFill="1" applyBorder="1" applyProtection="1">
      <alignment vertical="center"/>
      <protection locked="0"/>
    </xf>
    <xf numFmtId="0" fontId="0" fillId="5" borderId="9" xfId="0" applyFill="1" applyBorder="1" applyAlignment="1" applyProtection="1">
      <alignment horizontal="center" vertical="center"/>
      <protection locked="0"/>
    </xf>
    <xf numFmtId="38" fontId="0" fillId="5" borderId="9" xfId="1" applyFont="1" applyFill="1" applyBorder="1" applyAlignment="1" applyProtection="1">
      <alignment horizontal="right" vertical="center"/>
      <protection locked="0"/>
    </xf>
    <xf numFmtId="0" fontId="7" fillId="0" borderId="20" xfId="0" applyFont="1" applyBorder="1" applyProtection="1">
      <alignment vertical="center"/>
      <protection locked="0"/>
    </xf>
    <xf numFmtId="0" fontId="7" fillId="0" borderId="21" xfId="0" applyFont="1" applyBorder="1" applyProtection="1">
      <alignment vertical="center"/>
      <protection locked="0"/>
    </xf>
    <xf numFmtId="0" fontId="7" fillId="0" borderId="10" xfId="0" applyFont="1" applyBorder="1" applyProtection="1">
      <alignment vertical="center"/>
      <protection locked="0"/>
    </xf>
    <xf numFmtId="0" fontId="7" fillId="0" borderId="11" xfId="0" applyFont="1" applyBorder="1" applyProtection="1">
      <alignment vertical="center"/>
      <protection locked="0"/>
    </xf>
    <xf numFmtId="0" fontId="7" fillId="0" borderId="22" xfId="0" applyFont="1" applyBorder="1" applyProtection="1">
      <alignment vertical="center"/>
      <protection locked="0"/>
    </xf>
    <xf numFmtId="0" fontId="7" fillId="0" borderId="23" xfId="0" applyFont="1" applyBorder="1" applyProtection="1">
      <alignment vertical="center"/>
      <protection locked="0"/>
    </xf>
    <xf numFmtId="0" fontId="7" fillId="0" borderId="24" xfId="0" applyFont="1" applyBorder="1" applyProtection="1">
      <alignment vertical="center"/>
      <protection locked="0"/>
    </xf>
    <xf numFmtId="0" fontId="7" fillId="7" borderId="0" xfId="0" applyFont="1" applyFill="1" applyProtection="1">
      <alignment vertical="center"/>
      <protection locked="0"/>
    </xf>
    <xf numFmtId="0" fontId="7" fillId="7" borderId="5" xfId="0" applyFont="1" applyFill="1" applyBorder="1" applyProtection="1">
      <alignment vertical="center"/>
      <protection locked="0"/>
    </xf>
    <xf numFmtId="0" fontId="0" fillId="0" borderId="9" xfId="0" applyBorder="1" applyAlignment="1" applyProtection="1">
      <alignment horizontal="center" vertical="center"/>
      <protection locked="0"/>
    </xf>
    <xf numFmtId="0" fontId="0" fillId="0" borderId="0" xfId="0" applyAlignment="1" applyProtection="1">
      <alignment horizontal="center" vertical="center"/>
      <protection locked="0"/>
    </xf>
    <xf numFmtId="178" fontId="8" fillId="6" borderId="1" xfId="1" applyNumberFormat="1" applyFont="1" applyFill="1" applyBorder="1" applyProtection="1">
      <alignment vertical="center"/>
      <protection locked="0"/>
    </xf>
    <xf numFmtId="178" fontId="8" fillId="6" borderId="4" xfId="1" applyNumberFormat="1" applyFont="1" applyFill="1" applyBorder="1" applyProtection="1">
      <alignment vertical="center"/>
      <protection locked="0"/>
    </xf>
    <xf numFmtId="178" fontId="8" fillId="6" borderId="3" xfId="1" applyNumberFormat="1" applyFont="1" applyFill="1" applyBorder="1" applyProtection="1">
      <alignment vertical="center"/>
      <protection locked="0"/>
    </xf>
    <xf numFmtId="38" fontId="0" fillId="6" borderId="9" xfId="1" applyFont="1" applyFill="1" applyBorder="1" applyProtection="1">
      <alignment vertical="center"/>
      <protection locked="0"/>
    </xf>
    <xf numFmtId="38" fontId="0" fillId="6" borderId="12" xfId="1" applyFont="1" applyFill="1" applyBorder="1" applyProtection="1">
      <alignment vertical="center"/>
      <protection locked="0"/>
    </xf>
    <xf numFmtId="38" fontId="0" fillId="6" borderId="13" xfId="1" applyFont="1" applyFill="1" applyBorder="1" applyProtection="1">
      <alignment vertical="center"/>
      <protection locked="0"/>
    </xf>
    <xf numFmtId="38" fontId="0" fillId="2" borderId="9" xfId="1" applyFont="1" applyFill="1" applyBorder="1" applyProtection="1">
      <alignment vertical="center"/>
      <protection locked="0"/>
    </xf>
    <xf numFmtId="38" fontId="0" fillId="0" borderId="9" xfId="1" applyFont="1" applyBorder="1" applyProtection="1">
      <alignment vertical="center"/>
      <protection locked="0"/>
    </xf>
    <xf numFmtId="0" fontId="8" fillId="0" borderId="0" xfId="8" applyFont="1" applyProtection="1">
      <alignment vertical="center"/>
      <protection locked="0"/>
    </xf>
    <xf numFmtId="38" fontId="8" fillId="0" borderId="0" xfId="9" applyFont="1" applyBorder="1" applyProtection="1">
      <alignment vertical="center"/>
      <protection locked="0"/>
    </xf>
    <xf numFmtId="0" fontId="8" fillId="0" borderId="25" xfId="8" applyFont="1" applyBorder="1" applyAlignment="1" applyProtection="1">
      <protection locked="0"/>
    </xf>
    <xf numFmtId="0" fontId="8" fillId="0" borderId="25" xfId="8" applyFont="1" applyBorder="1" applyAlignment="1" applyProtection="1">
      <alignment horizontal="center" vertical="center" wrapText="1"/>
      <protection locked="0"/>
    </xf>
    <xf numFmtId="0" fontId="8" fillId="0" borderId="25" xfId="8" applyFont="1" applyBorder="1" applyAlignment="1" applyProtection="1">
      <alignment horizontal="center" vertical="center"/>
      <protection locked="0"/>
    </xf>
    <xf numFmtId="0" fontId="8" fillId="0" borderId="31" xfId="8" applyFont="1" applyBorder="1" applyAlignment="1" applyProtection="1">
      <alignment horizontal="center" vertical="center"/>
      <protection locked="0"/>
    </xf>
    <xf numFmtId="0" fontId="8" fillId="0" borderId="26" xfId="8" applyFont="1" applyBorder="1" applyAlignment="1" applyProtection="1">
      <alignment horizontal="center" vertical="center"/>
      <protection locked="0"/>
    </xf>
    <xf numFmtId="0" fontId="14" fillId="2" borderId="25" xfId="8" applyFont="1" applyFill="1" applyBorder="1" applyAlignment="1" applyProtection="1">
      <alignment horizontal="center"/>
      <protection locked="0"/>
    </xf>
    <xf numFmtId="38" fontId="8" fillId="2" borderId="25" xfId="1" applyFont="1" applyFill="1" applyBorder="1" applyAlignment="1" applyProtection="1">
      <protection locked="0"/>
    </xf>
    <xf numFmtId="0" fontId="14" fillId="3" borderId="25" xfId="8" applyFont="1" applyFill="1" applyBorder="1" applyAlignment="1" applyProtection="1">
      <alignment horizontal="center"/>
      <protection locked="0"/>
    </xf>
    <xf numFmtId="38" fontId="8" fillId="3" borderId="25" xfId="1" applyFont="1" applyFill="1" applyBorder="1" applyAlignment="1" applyProtection="1">
      <protection locked="0"/>
    </xf>
    <xf numFmtId="38" fontId="8" fillId="3" borderId="27" xfId="1" applyFont="1" applyFill="1" applyBorder="1" applyAlignment="1" applyProtection="1">
      <protection locked="0"/>
    </xf>
    <xf numFmtId="0" fontId="8" fillId="0" borderId="0" xfId="8" applyFont="1" applyAlignment="1" applyProtection="1">
      <protection locked="0"/>
    </xf>
    <xf numFmtId="177" fontId="8" fillId="0" borderId="0" xfId="8" applyNumberFormat="1" applyFont="1" applyAlignment="1" applyProtection="1">
      <protection locked="0"/>
    </xf>
    <xf numFmtId="0" fontId="8" fillId="0" borderId="29" xfId="8" applyFont="1" applyBorder="1" applyAlignment="1" applyProtection="1">
      <protection locked="0"/>
    </xf>
    <xf numFmtId="0" fontId="8" fillId="0" borderId="28" xfId="8" applyFont="1" applyBorder="1" applyAlignment="1" applyProtection="1">
      <protection locked="0"/>
    </xf>
    <xf numFmtId="0" fontId="8" fillId="2" borderId="30" xfId="8" applyFont="1" applyFill="1" applyBorder="1" applyProtection="1">
      <alignment vertical="center"/>
      <protection locked="0"/>
    </xf>
    <xf numFmtId="0" fontId="8" fillId="2" borderId="28" xfId="8" applyFont="1" applyFill="1" applyBorder="1" applyProtection="1">
      <alignment vertical="center"/>
      <protection locked="0"/>
    </xf>
    <xf numFmtId="38" fontId="8" fillId="2" borderId="26" xfId="1" applyFont="1" applyFill="1" applyBorder="1" applyProtection="1">
      <alignment vertical="center"/>
      <protection locked="0"/>
    </xf>
    <xf numFmtId="0" fontId="8" fillId="3" borderId="30" xfId="8" applyFont="1" applyFill="1" applyBorder="1" applyProtection="1">
      <alignment vertical="center"/>
      <protection locked="0"/>
    </xf>
    <xf numFmtId="0" fontId="8" fillId="3" borderId="28" xfId="8" applyFont="1" applyFill="1" applyBorder="1" applyProtection="1">
      <alignment vertical="center"/>
      <protection locked="0"/>
    </xf>
    <xf numFmtId="38" fontId="8" fillId="3" borderId="26" xfId="1" applyFont="1" applyFill="1" applyBorder="1" applyProtection="1">
      <alignment vertical="center"/>
      <protection locked="0"/>
    </xf>
    <xf numFmtId="0" fontId="13" fillId="0" borderId="0" xfId="0" applyFont="1" applyProtection="1">
      <alignment vertical="center"/>
      <protection locked="0"/>
    </xf>
    <xf numFmtId="1" fontId="8" fillId="0" borderId="0" xfId="8" applyNumberFormat="1" applyFont="1" applyProtection="1">
      <alignment vertical="center"/>
      <protection locked="0"/>
    </xf>
    <xf numFmtId="0" fontId="7" fillId="8" borderId="0" xfId="0" applyFont="1" applyFill="1" applyProtection="1">
      <alignment vertical="center"/>
      <protection locked="0"/>
    </xf>
    <xf numFmtId="0" fontId="0" fillId="9" borderId="9" xfId="0" applyFill="1" applyBorder="1" applyAlignment="1" applyProtection="1">
      <alignment horizontal="center" vertical="center"/>
      <protection locked="0"/>
    </xf>
    <xf numFmtId="0" fontId="7" fillId="10" borderId="0" xfId="0" applyFont="1" applyFill="1" applyProtection="1">
      <alignment vertical="center"/>
      <protection locked="0"/>
    </xf>
    <xf numFmtId="0" fontId="8" fillId="2" borderId="32" xfId="0" applyFont="1" applyFill="1" applyBorder="1" applyAlignment="1" applyProtection="1">
      <alignment horizontal="center" vertical="center"/>
      <protection locked="0"/>
    </xf>
    <xf numFmtId="176" fontId="8" fillId="2" borderId="33" xfId="5" applyNumberFormat="1" applyFont="1" applyFill="1" applyBorder="1" applyAlignment="1" applyProtection="1">
      <alignment horizontal="center" vertical="center"/>
      <protection locked="0"/>
    </xf>
    <xf numFmtId="0" fontId="8" fillId="2" borderId="33" xfId="0" applyFont="1" applyFill="1" applyBorder="1" applyProtection="1">
      <alignment vertical="center"/>
      <protection locked="0"/>
    </xf>
    <xf numFmtId="178" fontId="8" fillId="3" borderId="32" xfId="1" applyNumberFormat="1" applyFont="1" applyFill="1" applyBorder="1" applyProtection="1">
      <alignment vertical="center"/>
      <protection locked="0"/>
    </xf>
    <xf numFmtId="178" fontId="8" fillId="2" borderId="34" xfId="1" applyNumberFormat="1" applyFont="1" applyFill="1" applyBorder="1" applyProtection="1">
      <alignment vertical="center"/>
      <protection locked="0"/>
    </xf>
    <xf numFmtId="178" fontId="8" fillId="2" borderId="32" xfId="1" applyNumberFormat="1" applyFont="1" applyFill="1" applyBorder="1" applyProtection="1">
      <alignment vertical="center"/>
      <protection locked="0"/>
    </xf>
    <xf numFmtId="178" fontId="8" fillId="2" borderId="33" xfId="1" applyNumberFormat="1" applyFont="1" applyFill="1" applyBorder="1" applyProtection="1">
      <alignment vertical="center"/>
      <protection locked="0"/>
    </xf>
    <xf numFmtId="0" fontId="8" fillId="3" borderId="35" xfId="0" applyFont="1" applyFill="1" applyBorder="1" applyAlignment="1" applyProtection="1">
      <protection locked="0"/>
    </xf>
    <xf numFmtId="0" fontId="8" fillId="3" borderId="37" xfId="0" applyFont="1" applyFill="1" applyBorder="1" applyAlignment="1" applyProtection="1">
      <alignment horizontal="center" vertical="center"/>
      <protection locked="0"/>
    </xf>
    <xf numFmtId="0" fontId="8" fillId="3" borderId="38" xfId="0" applyFont="1" applyFill="1" applyBorder="1" applyAlignment="1" applyProtection="1">
      <alignment horizontal="center" vertical="center"/>
      <protection locked="0"/>
    </xf>
    <xf numFmtId="0" fontId="8" fillId="3" borderId="38" xfId="0" applyFont="1" applyFill="1" applyBorder="1" applyProtection="1">
      <alignment vertical="center"/>
      <protection locked="0"/>
    </xf>
    <xf numFmtId="178" fontId="8" fillId="6" borderId="37" xfId="1" applyNumberFormat="1" applyFont="1" applyFill="1" applyBorder="1" applyProtection="1">
      <alignment vertical="center"/>
      <protection locked="0"/>
    </xf>
    <xf numFmtId="178" fontId="8" fillId="6" borderId="39" xfId="1" applyNumberFormat="1" applyFont="1" applyFill="1" applyBorder="1" applyProtection="1">
      <alignment vertical="center"/>
      <protection locked="0"/>
    </xf>
    <xf numFmtId="178" fontId="8" fillId="6" borderId="38" xfId="1" applyNumberFormat="1" applyFont="1" applyFill="1" applyBorder="1" applyProtection="1">
      <alignment vertical="center"/>
      <protection locked="0"/>
    </xf>
    <xf numFmtId="0" fontId="8" fillId="11" borderId="36" xfId="0" applyFont="1" applyFill="1" applyBorder="1" applyAlignment="1" applyProtection="1">
      <alignment horizontal="left" vertical="center"/>
      <protection locked="0"/>
    </xf>
    <xf numFmtId="0" fontId="8" fillId="11" borderId="36" xfId="0" applyFont="1" applyFill="1" applyBorder="1" applyAlignment="1" applyProtection="1">
      <alignment horizontal="center" vertical="center"/>
      <protection locked="0"/>
    </xf>
    <xf numFmtId="0" fontId="8" fillId="11" borderId="36" xfId="0" applyFont="1" applyFill="1" applyBorder="1" applyProtection="1">
      <alignment vertical="center"/>
      <protection locked="0"/>
    </xf>
    <xf numFmtId="178" fontId="8" fillId="6" borderId="36" xfId="1" applyNumberFormat="1" applyFont="1" applyFill="1" applyBorder="1" applyProtection="1">
      <alignment vertical="center"/>
      <protection locked="0"/>
    </xf>
    <xf numFmtId="0" fontId="8" fillId="4" borderId="37" xfId="0" applyFont="1" applyFill="1" applyBorder="1" applyAlignment="1" applyProtection="1">
      <alignment horizontal="left" vertical="center"/>
      <protection locked="0"/>
    </xf>
    <xf numFmtId="0" fontId="8" fillId="4" borderId="38" xfId="0" applyFont="1" applyFill="1" applyBorder="1" applyAlignment="1" applyProtection="1">
      <alignment horizontal="center" vertical="center"/>
      <protection locked="0"/>
    </xf>
    <xf numFmtId="0" fontId="8" fillId="4" borderId="38" xfId="0" applyFont="1" applyFill="1" applyBorder="1" applyProtection="1">
      <alignment vertical="center"/>
      <protection locked="0"/>
    </xf>
    <xf numFmtId="0" fontId="8" fillId="2" borderId="37" xfId="0" applyFont="1" applyFill="1" applyBorder="1" applyAlignment="1" applyProtection="1">
      <alignment horizontal="left" vertical="center"/>
      <protection locked="0"/>
    </xf>
    <xf numFmtId="176" fontId="8" fillId="2" borderId="38" xfId="5" applyNumberFormat="1" applyFont="1" applyFill="1" applyBorder="1" applyAlignment="1" applyProtection="1">
      <alignment horizontal="center" vertical="center"/>
      <protection locked="0"/>
    </xf>
    <xf numFmtId="0" fontId="8" fillId="2" borderId="38" xfId="0" applyFont="1" applyFill="1" applyBorder="1" applyProtection="1">
      <alignment vertical="center"/>
      <protection locked="0"/>
    </xf>
    <xf numFmtId="0" fontId="0" fillId="0" borderId="17" xfId="0" applyBorder="1" applyAlignment="1" applyProtection="1">
      <alignment horizontal="left" vertical="center" wrapText="1" indent="2"/>
      <protection locked="0"/>
    </xf>
    <xf numFmtId="0" fontId="0" fillId="0" borderId="18" xfId="0" applyBorder="1" applyAlignment="1" applyProtection="1">
      <alignment horizontal="left" vertical="center" wrapText="1" indent="2"/>
      <protection locked="0"/>
    </xf>
    <xf numFmtId="0" fontId="0" fillId="0" borderId="19" xfId="0" applyBorder="1" applyAlignment="1" applyProtection="1">
      <alignment horizontal="left" vertical="center" wrapText="1" indent="2"/>
      <protection locked="0"/>
    </xf>
    <xf numFmtId="0" fontId="0" fillId="0" borderId="14" xfId="0" applyBorder="1" applyAlignment="1" applyProtection="1">
      <alignment horizontal="left" vertical="center" indent="2"/>
      <protection locked="0"/>
    </xf>
    <xf numFmtId="0" fontId="0" fillId="0" borderId="15" xfId="0" applyBorder="1" applyAlignment="1" applyProtection="1">
      <alignment horizontal="left" vertical="center" indent="2"/>
      <protection locked="0"/>
    </xf>
    <xf numFmtId="0" fontId="0" fillId="0" borderId="16" xfId="0" applyBorder="1" applyAlignment="1" applyProtection="1">
      <alignment horizontal="left" vertical="center" indent="2"/>
      <protection locked="0"/>
    </xf>
    <xf numFmtId="0" fontId="0" fillId="0" borderId="6" xfId="0" applyBorder="1" applyAlignment="1" applyProtection="1">
      <alignment horizontal="left" vertical="center" indent="2"/>
      <protection locked="0"/>
    </xf>
    <xf numFmtId="0" fontId="0" fillId="0" borderId="7" xfId="0" applyBorder="1" applyAlignment="1" applyProtection="1">
      <alignment horizontal="left" vertical="center" indent="2"/>
      <protection locked="0"/>
    </xf>
    <xf numFmtId="0" fontId="0" fillId="0" borderId="8" xfId="0" applyBorder="1" applyAlignment="1" applyProtection="1">
      <alignment horizontal="left" vertical="center" indent="2"/>
      <protection locked="0"/>
    </xf>
    <xf numFmtId="14" fontId="9" fillId="0" borderId="0" xfId="0" applyNumberFormat="1" applyFont="1" applyAlignment="1" applyProtection="1">
      <alignment horizontal="center"/>
      <protection locked="0"/>
    </xf>
    <xf numFmtId="0" fontId="9" fillId="0" borderId="0" xfId="0" applyFont="1" applyAlignment="1" applyProtection="1">
      <alignment horizontal="center"/>
      <protection locked="0"/>
    </xf>
    <xf numFmtId="0" fontId="0" fillId="0" borderId="9" xfId="0" applyBorder="1" applyAlignment="1" applyProtection="1">
      <alignment horizontal="left" vertical="center" indent="2"/>
      <protection locked="0"/>
    </xf>
    <xf numFmtId="0" fontId="0" fillId="0" borderId="9" xfId="0" applyBorder="1" applyAlignment="1" applyProtection="1">
      <alignment horizontal="center" vertical="center"/>
      <protection locked="0"/>
    </xf>
  </cellXfs>
  <cellStyles count="10">
    <cellStyle name="パーセント" xfId="5" builtinId="5"/>
    <cellStyle name="パーセント 2" xfId="4" xr:uid="{69E3E535-55BD-432C-9B4F-FF3914C332E6}"/>
    <cellStyle name="桁区切り" xfId="1" builtinId="6"/>
    <cellStyle name="桁区切り 2" xfId="3" xr:uid="{DF9F3EA0-02D7-476F-B68B-9F88E493CA82}"/>
    <cellStyle name="桁区切り 3" xfId="7" xr:uid="{0F429658-ACDF-4BBA-8FCE-8DD98BCB5E92}"/>
    <cellStyle name="桁区切り 3 2" xfId="9" xr:uid="{70664547-08B2-45A5-BC90-28A3EA2C532B}"/>
    <cellStyle name="標準" xfId="0" builtinId="0"/>
    <cellStyle name="標準 2" xfId="2" xr:uid="{A8376518-22DA-4C1E-A2A9-E93582332D84}"/>
    <cellStyle name="標準 3" xfId="6" xr:uid="{5B2A991D-EE51-420B-A49A-FC9E5197E223}"/>
    <cellStyle name="標準 3 2" xfId="8" xr:uid="{45E958DE-8BC1-4F77-B6CC-D279C42BFB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a:t>家計収支（キャッシュフロー）の推移（万円）</a:t>
            </a:r>
          </a:p>
        </c:rich>
      </c:tx>
      <c:layout>
        <c:manualLayout>
          <c:xMode val="edge"/>
          <c:yMode val="edge"/>
          <c:x val="0.38858068500595"/>
          <c:y val="1.317210128204995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1"/>
          <c:order val="0"/>
          <c:tx>
            <c:strRef>
              <c:f>'LPS 入力見本'!$B$14</c:f>
              <c:strCache>
                <c:ptCount val="1"/>
                <c:pt idx="0">
                  <c:v>日本 太郎 給与収入</c:v>
                </c:pt>
              </c:strCache>
            </c:strRef>
          </c:tx>
          <c:spPr>
            <a:solidFill>
              <a:schemeClr val="accent1">
                <a:lumMod val="75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f>'LPS 入力見本'!$E$14:$AI$14</c:f>
              <c:numCache>
                <c:formatCode>#,##0_ ;[Red]\-#,##0\ </c:formatCode>
                <c:ptCount val="31"/>
                <c:pt idx="0">
                  <c:v>400</c:v>
                </c:pt>
                <c:pt idx="1">
                  <c:v>400</c:v>
                </c:pt>
                <c:pt idx="2">
                  <c:v>400</c:v>
                </c:pt>
                <c:pt idx="3">
                  <c:v>400</c:v>
                </c:pt>
                <c:pt idx="4">
                  <c:v>400</c:v>
                </c:pt>
                <c:pt idx="5">
                  <c:v>400</c:v>
                </c:pt>
                <c:pt idx="6">
                  <c:v>400</c:v>
                </c:pt>
                <c:pt idx="7">
                  <c:v>400</c:v>
                </c:pt>
                <c:pt idx="8">
                  <c:v>400</c:v>
                </c:pt>
                <c:pt idx="9">
                  <c:v>400</c:v>
                </c:pt>
                <c:pt idx="10">
                  <c:v>400</c:v>
                </c:pt>
                <c:pt idx="11">
                  <c:v>400</c:v>
                </c:pt>
                <c:pt idx="12">
                  <c:v>400</c:v>
                </c:pt>
                <c:pt idx="13">
                  <c:v>400</c:v>
                </c:pt>
                <c:pt idx="14">
                  <c:v>400</c:v>
                </c:pt>
                <c:pt idx="15">
                  <c:v>400</c:v>
                </c:pt>
                <c:pt idx="16">
                  <c:v>400</c:v>
                </c:pt>
                <c:pt idx="17">
                  <c:v>400</c:v>
                </c:pt>
                <c:pt idx="18">
                  <c:v>400</c:v>
                </c:pt>
                <c:pt idx="19">
                  <c:v>280</c:v>
                </c:pt>
                <c:pt idx="20">
                  <c:v>280</c:v>
                </c:pt>
                <c:pt idx="21">
                  <c:v>280</c:v>
                </c:pt>
                <c:pt idx="22">
                  <c:v>280</c:v>
                </c:pt>
                <c:pt idx="23">
                  <c:v>280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1-691E-4119-AD19-B9F860488FE1}"/>
            </c:ext>
          </c:extLst>
        </c:ser>
        <c:ser>
          <c:idx val="2"/>
          <c:order val="1"/>
          <c:tx>
            <c:strRef>
              <c:f>'LPS 入力見本'!$B$15</c:f>
              <c:strCache>
                <c:ptCount val="1"/>
                <c:pt idx="0">
                  <c:v>日本 太郎 公的年金収入</c:v>
                </c:pt>
              </c:strCache>
            </c:strRef>
          </c:tx>
          <c:spPr>
            <a:solidFill>
              <a:schemeClr val="accent2">
                <a:lumMod val="40000"/>
                <a:lumOff val="60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f>'LPS 入力見本'!$E$15:$AI$15</c:f>
              <c:numCache>
                <c:formatCode>#,##0_ ;[Red]\-#,##0\ </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171</c:v>
                </c:pt>
                <c:pt idx="25">
                  <c:v>171</c:v>
                </c:pt>
                <c:pt idx="26">
                  <c:v>171</c:v>
                </c:pt>
                <c:pt idx="27">
                  <c:v>171</c:v>
                </c:pt>
                <c:pt idx="28">
                  <c:v>171</c:v>
                </c:pt>
                <c:pt idx="29">
                  <c:v>171</c:v>
                </c:pt>
                <c:pt idx="30">
                  <c:v>171</c:v>
                </c:pt>
              </c:numCache>
            </c:numRef>
          </c:val>
          <c:extLst xmlns:c15="http://schemas.microsoft.com/office/drawing/2012/chart">
            <c:ext xmlns:c16="http://schemas.microsoft.com/office/drawing/2014/chart" uri="{C3380CC4-5D6E-409C-BE32-E72D297353CC}">
              <c16:uniqueId val="{00000002-691E-4119-AD19-B9F860488FE1}"/>
            </c:ext>
          </c:extLst>
        </c:ser>
        <c:ser>
          <c:idx val="3"/>
          <c:order val="2"/>
          <c:tx>
            <c:strRef>
              <c:f>'LPS 入力見本'!$B$16</c:f>
              <c:strCache>
                <c:ptCount val="1"/>
                <c:pt idx="0">
                  <c:v>日本 花子 給与収入</c:v>
                </c:pt>
              </c:strCache>
            </c:strRef>
          </c:tx>
          <c:spPr>
            <a:solidFill>
              <a:schemeClr val="accent4">
                <a:lumMod val="60000"/>
                <a:lumOff val="40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f>'LPS 入力見本'!$E$16:$AI$16</c:f>
              <c:numCache>
                <c:formatCode>#,##0_ ;[Red]\-#,##0\ </c:formatCode>
                <c:ptCount val="31"/>
                <c:pt idx="0">
                  <c:v>300</c:v>
                </c:pt>
                <c:pt idx="1">
                  <c:v>300</c:v>
                </c:pt>
                <c:pt idx="2">
                  <c:v>300</c:v>
                </c:pt>
                <c:pt idx="3">
                  <c:v>300</c:v>
                </c:pt>
                <c:pt idx="4">
                  <c:v>300</c:v>
                </c:pt>
                <c:pt idx="5">
                  <c:v>300</c:v>
                </c:pt>
                <c:pt idx="6">
                  <c:v>300</c:v>
                </c:pt>
                <c:pt idx="7">
                  <c:v>300</c:v>
                </c:pt>
                <c:pt idx="8">
                  <c:v>300</c:v>
                </c:pt>
                <c:pt idx="9">
                  <c:v>300</c:v>
                </c:pt>
                <c:pt idx="10">
                  <c:v>300</c:v>
                </c:pt>
                <c:pt idx="11">
                  <c:v>300</c:v>
                </c:pt>
                <c:pt idx="12">
                  <c:v>300</c:v>
                </c:pt>
                <c:pt idx="13">
                  <c:v>300</c:v>
                </c:pt>
                <c:pt idx="14">
                  <c:v>300</c:v>
                </c:pt>
                <c:pt idx="15">
                  <c:v>300</c:v>
                </c:pt>
                <c:pt idx="16">
                  <c:v>300</c:v>
                </c:pt>
                <c:pt idx="17">
                  <c:v>300</c:v>
                </c:pt>
                <c:pt idx="18">
                  <c:v>300</c:v>
                </c:pt>
                <c:pt idx="19">
                  <c:v>300</c:v>
                </c:pt>
                <c:pt idx="20">
                  <c:v>300</c:v>
                </c:pt>
                <c:pt idx="21">
                  <c:v>180</c:v>
                </c:pt>
                <c:pt idx="22">
                  <c:v>180</c:v>
                </c:pt>
                <c:pt idx="23">
                  <c:v>180</c:v>
                </c:pt>
                <c:pt idx="24">
                  <c:v>180</c:v>
                </c:pt>
                <c:pt idx="25">
                  <c:v>180</c:v>
                </c:pt>
                <c:pt idx="26">
                  <c:v>0</c:v>
                </c:pt>
                <c:pt idx="27">
                  <c:v>0</c:v>
                </c:pt>
                <c:pt idx="28">
                  <c:v>0</c:v>
                </c:pt>
                <c:pt idx="29">
                  <c:v>0</c:v>
                </c:pt>
                <c:pt idx="30">
                  <c:v>0</c:v>
                </c:pt>
              </c:numCache>
            </c:numRef>
          </c:val>
          <c:extLst xmlns:c15="http://schemas.microsoft.com/office/drawing/2012/chart">
            <c:ext xmlns:c16="http://schemas.microsoft.com/office/drawing/2014/chart" uri="{C3380CC4-5D6E-409C-BE32-E72D297353CC}">
              <c16:uniqueId val="{00000003-691E-4119-AD19-B9F860488FE1}"/>
            </c:ext>
          </c:extLst>
        </c:ser>
        <c:ser>
          <c:idx val="4"/>
          <c:order val="3"/>
          <c:tx>
            <c:strRef>
              <c:f>'LPS 入力見本'!$B$17</c:f>
              <c:strCache>
                <c:ptCount val="1"/>
                <c:pt idx="0">
                  <c:v>日本 花子 公的年金収入</c:v>
                </c:pt>
              </c:strCache>
            </c:strRef>
          </c:tx>
          <c:spPr>
            <a:solidFill>
              <a:schemeClr val="accent4">
                <a:lumMod val="20000"/>
                <a:lumOff val="80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f>'LPS 入力見本'!$E$17:$AI$17</c:f>
              <c:numCache>
                <c:formatCode>#,##0_ ;[Red]\-#,##0\ </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144</c:v>
                </c:pt>
                <c:pt idx="27">
                  <c:v>144</c:v>
                </c:pt>
                <c:pt idx="28">
                  <c:v>144</c:v>
                </c:pt>
                <c:pt idx="29">
                  <c:v>144</c:v>
                </c:pt>
                <c:pt idx="30">
                  <c:v>144</c:v>
                </c:pt>
              </c:numCache>
            </c:numRef>
          </c:val>
          <c:extLst xmlns:c15="http://schemas.microsoft.com/office/drawing/2012/chart">
            <c:ext xmlns:c16="http://schemas.microsoft.com/office/drawing/2014/chart" uri="{C3380CC4-5D6E-409C-BE32-E72D297353CC}">
              <c16:uniqueId val="{00000004-691E-4119-AD19-B9F860488FE1}"/>
            </c:ext>
          </c:extLst>
        </c:ser>
        <c:ser>
          <c:idx val="9"/>
          <c:order val="4"/>
          <c:tx>
            <c:strRef>
              <c:f>'LPS 入力見本'!$B$18</c:f>
              <c:strCache>
                <c:ptCount val="1"/>
              </c:strCache>
              <c:extLst xmlns:c15="http://schemas.microsoft.com/office/drawing/2012/chart"/>
            </c:strRef>
          </c:tx>
          <c:spPr>
            <a:solidFill>
              <a:schemeClr val="accent1">
                <a:lumMod val="50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extLst xmlns:c15="http://schemas.microsoft.com/office/drawing/2012/chart"/>
            </c:numRef>
          </c:cat>
          <c:val>
            <c:numRef>
              <c:f>'LPS 入力見本'!$E$18:$AI$18</c:f>
              <c:numCache>
                <c:formatCode>#,##0_ ;[Red]\-#,##0\ </c:formatCode>
                <c:ptCount val="31"/>
              </c:numCache>
              <c:extLst xmlns:c15="http://schemas.microsoft.com/office/drawing/2012/chart"/>
            </c:numRef>
          </c:val>
          <c:extLst xmlns:c15="http://schemas.microsoft.com/office/drawing/2012/chart">
            <c:ext xmlns:c16="http://schemas.microsoft.com/office/drawing/2014/chart" uri="{C3380CC4-5D6E-409C-BE32-E72D297353CC}">
              <c16:uniqueId val="{00000009-691E-4119-AD19-B9F860488FE1}"/>
            </c:ext>
          </c:extLst>
        </c:ser>
        <c:ser>
          <c:idx val="10"/>
          <c:order val="5"/>
          <c:tx>
            <c:strRef>
              <c:f>'LPS 入力見本'!$B$19</c:f>
              <c:strCache>
                <c:ptCount val="1"/>
              </c:strCache>
              <c:extLst xmlns:c15="http://schemas.microsoft.com/office/drawing/2012/chart"/>
            </c:strRef>
          </c:tx>
          <c:spPr>
            <a:solidFill>
              <a:schemeClr val="accent3">
                <a:lumMod val="75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extLst xmlns:c15="http://schemas.microsoft.com/office/drawing/2012/chart"/>
            </c:numRef>
          </c:cat>
          <c:val>
            <c:numRef>
              <c:f>'LPS 入力見本'!$E$19:$AI$19</c:f>
              <c:numCache>
                <c:formatCode>#,##0_ ;[Red]\-#,##0\ </c:formatCode>
                <c:ptCount val="31"/>
              </c:numCache>
              <c:extLst xmlns:c15="http://schemas.microsoft.com/office/drawing/2012/chart"/>
            </c:numRef>
          </c:val>
          <c:extLst xmlns:c15="http://schemas.microsoft.com/office/drawing/2012/chart">
            <c:ext xmlns:c16="http://schemas.microsoft.com/office/drawing/2014/chart" uri="{C3380CC4-5D6E-409C-BE32-E72D297353CC}">
              <c16:uniqueId val="{0000000A-691E-4119-AD19-B9F860488FE1}"/>
            </c:ext>
          </c:extLst>
        </c:ser>
        <c:ser>
          <c:idx val="11"/>
          <c:order val="6"/>
          <c:tx>
            <c:strRef>
              <c:f>'LPS 入力見本'!$B$20</c:f>
              <c:strCache>
                <c:ptCount val="1"/>
              </c:strCache>
              <c:extLst xmlns:c15="http://schemas.microsoft.com/office/drawing/2012/chart"/>
            </c:strRef>
          </c:tx>
          <c:spPr>
            <a:solidFill>
              <a:schemeClr val="accent2">
                <a:lumMod val="50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extLst xmlns:c15="http://schemas.microsoft.com/office/drawing/2012/chart"/>
            </c:numRef>
          </c:cat>
          <c:val>
            <c:numRef>
              <c:f>'LPS 入力見本'!$E$20:$AI$20</c:f>
              <c:numCache>
                <c:formatCode>#,##0_ ;[Red]\-#,##0\ </c:formatCode>
                <c:ptCount val="31"/>
              </c:numCache>
              <c:extLst xmlns:c15="http://schemas.microsoft.com/office/drawing/2012/chart"/>
            </c:numRef>
          </c:val>
          <c:extLst xmlns:c15="http://schemas.microsoft.com/office/drawing/2012/chart">
            <c:ext xmlns:c16="http://schemas.microsoft.com/office/drawing/2014/chart" uri="{C3380CC4-5D6E-409C-BE32-E72D297353CC}">
              <c16:uniqueId val="{0000000B-691E-4119-AD19-B9F860488FE1}"/>
            </c:ext>
          </c:extLst>
        </c:ser>
        <c:ser>
          <c:idx val="12"/>
          <c:order val="7"/>
          <c:tx>
            <c:strRef>
              <c:f>'LPS 入力見本'!$B$21</c:f>
              <c:strCache>
                <c:ptCount val="1"/>
                <c:pt idx="0">
                  <c:v>基本生活費</c:v>
                </c:pt>
              </c:strCache>
              <c:extLst xmlns:c15="http://schemas.microsoft.com/office/drawing/2012/chart"/>
            </c:strRef>
          </c:tx>
          <c:spPr>
            <a:solidFill>
              <a:schemeClr val="accent6">
                <a:lumMod val="75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extLst xmlns:c15="http://schemas.microsoft.com/office/drawing/2012/chart"/>
            </c:numRef>
          </c:cat>
          <c:val>
            <c:numRef>
              <c:f>'LPS 入力見本'!$E$21:$AI$21</c:f>
              <c:numCache>
                <c:formatCode>#,##0_ ;[Red]\-#,##0\ </c:formatCode>
                <c:ptCount val="31"/>
                <c:pt idx="0">
                  <c:v>-320</c:v>
                </c:pt>
                <c:pt idx="1">
                  <c:v>-323.2</c:v>
                </c:pt>
                <c:pt idx="2">
                  <c:v>-326.43200000000002</c:v>
                </c:pt>
                <c:pt idx="3">
                  <c:v>-329.69632000000001</c:v>
                </c:pt>
                <c:pt idx="4">
                  <c:v>-332.99328320000001</c:v>
                </c:pt>
                <c:pt idx="5">
                  <c:v>-336.323216032</c:v>
                </c:pt>
                <c:pt idx="6">
                  <c:v>-339.68644819232003</c:v>
                </c:pt>
                <c:pt idx="7">
                  <c:v>-343.08331267424325</c:v>
                </c:pt>
                <c:pt idx="8">
                  <c:v>-346.51414580098566</c:v>
                </c:pt>
                <c:pt idx="9">
                  <c:v>-349.9792872589955</c:v>
                </c:pt>
                <c:pt idx="10">
                  <c:v>-353.47908013158548</c:v>
                </c:pt>
                <c:pt idx="11">
                  <c:v>-357.01387093290134</c:v>
                </c:pt>
                <c:pt idx="12">
                  <c:v>-360.58400964223034</c:v>
                </c:pt>
                <c:pt idx="13">
                  <c:v>-324.5256086780073</c:v>
                </c:pt>
                <c:pt idx="14">
                  <c:v>-327.7708647647874</c:v>
                </c:pt>
                <c:pt idx="15">
                  <c:v>-294.99377828830865</c:v>
                </c:pt>
                <c:pt idx="16">
                  <c:v>-297.94371607119172</c:v>
                </c:pt>
                <c:pt idx="17">
                  <c:v>-300.92315323190365</c:v>
                </c:pt>
                <c:pt idx="18">
                  <c:v>-303.93238476422272</c:v>
                </c:pt>
                <c:pt idx="19">
                  <c:v>-306.97170861186493</c:v>
                </c:pt>
                <c:pt idx="20">
                  <c:v>-310.04142569798358</c:v>
                </c:pt>
                <c:pt idx="21">
                  <c:v>-313.14183995496342</c:v>
                </c:pt>
                <c:pt idx="22">
                  <c:v>-316.27325835451308</c:v>
                </c:pt>
                <c:pt idx="23">
                  <c:v>-319.43599093805818</c:v>
                </c:pt>
                <c:pt idx="24">
                  <c:v>-322.63035084743876</c:v>
                </c:pt>
                <c:pt idx="25">
                  <c:v>-325.85665435591318</c:v>
                </c:pt>
                <c:pt idx="26">
                  <c:v>-329.11522089947232</c:v>
                </c:pt>
                <c:pt idx="27">
                  <c:v>-332.40637310846705</c:v>
                </c:pt>
                <c:pt idx="28">
                  <c:v>-335.73043683955171</c:v>
                </c:pt>
                <c:pt idx="29">
                  <c:v>-339.08774120794726</c:v>
                </c:pt>
                <c:pt idx="30">
                  <c:v>-342.47861862002674</c:v>
                </c:pt>
              </c:numCache>
              <c:extLst xmlns:c15="http://schemas.microsoft.com/office/drawing/2012/chart"/>
            </c:numRef>
          </c:val>
          <c:extLst xmlns:c15="http://schemas.microsoft.com/office/drawing/2012/chart">
            <c:ext xmlns:c16="http://schemas.microsoft.com/office/drawing/2014/chart" uri="{C3380CC4-5D6E-409C-BE32-E72D297353CC}">
              <c16:uniqueId val="{0000000C-691E-4119-AD19-B9F860488FE1}"/>
            </c:ext>
          </c:extLst>
        </c:ser>
        <c:ser>
          <c:idx val="13"/>
          <c:order val="8"/>
          <c:tx>
            <c:strRef>
              <c:f>'LPS 入力見本'!$B$22</c:f>
              <c:strCache>
                <c:ptCount val="1"/>
                <c:pt idx="0">
                  <c:v>特別生活費</c:v>
                </c:pt>
              </c:strCache>
            </c:strRef>
          </c:tx>
          <c:spPr>
            <a:solidFill>
              <a:schemeClr val="accent6">
                <a:lumMod val="60000"/>
                <a:lumOff val="40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f>'LPS 入力見本'!$E$22:$AI$22</c:f>
              <c:numCache>
                <c:formatCode>#,##0_ ;[Red]\-#,##0\ </c:formatCode>
                <c:ptCount val="31"/>
                <c:pt idx="0">
                  <c:v>-60</c:v>
                </c:pt>
                <c:pt idx="1">
                  <c:v>-60.6</c:v>
                </c:pt>
                <c:pt idx="2">
                  <c:v>-61.206000000000003</c:v>
                </c:pt>
                <c:pt idx="3">
                  <c:v>-61.818060000000003</c:v>
                </c:pt>
                <c:pt idx="4">
                  <c:v>-62.436240600000005</c:v>
                </c:pt>
                <c:pt idx="5">
                  <c:v>-63.060603006000008</c:v>
                </c:pt>
                <c:pt idx="6">
                  <c:v>-63.691209036060009</c:v>
                </c:pt>
                <c:pt idx="7">
                  <c:v>-64.328121126420612</c:v>
                </c:pt>
                <c:pt idx="8">
                  <c:v>-64.971402337684822</c:v>
                </c:pt>
                <c:pt idx="9">
                  <c:v>-65.621116361061667</c:v>
                </c:pt>
                <c:pt idx="10">
                  <c:v>-66.277327524672287</c:v>
                </c:pt>
                <c:pt idx="11">
                  <c:v>-66.940100799919009</c:v>
                </c:pt>
                <c:pt idx="12">
                  <c:v>-67.609501807918193</c:v>
                </c:pt>
                <c:pt idx="13">
                  <c:v>-68.285596825997374</c:v>
                </c:pt>
                <c:pt idx="14">
                  <c:v>-68.968452794257345</c:v>
                </c:pt>
                <c:pt idx="15">
                  <c:v>-69.65813732219992</c:v>
                </c:pt>
                <c:pt idx="16">
                  <c:v>-70.354718695421923</c:v>
                </c:pt>
                <c:pt idx="17">
                  <c:v>-71.058265882376148</c:v>
                </c:pt>
                <c:pt idx="18">
                  <c:v>-71.768848541199915</c:v>
                </c:pt>
                <c:pt idx="19">
                  <c:v>-72.486537026611913</c:v>
                </c:pt>
                <c:pt idx="20">
                  <c:v>-73.211402396878029</c:v>
                </c:pt>
                <c:pt idx="21">
                  <c:v>-73.943516420846805</c:v>
                </c:pt>
                <c:pt idx="22">
                  <c:v>-74.682951585055278</c:v>
                </c:pt>
                <c:pt idx="23">
                  <c:v>-75.429781100905828</c:v>
                </c:pt>
                <c:pt idx="24">
                  <c:v>-76.184078911914881</c:v>
                </c:pt>
                <c:pt idx="25">
                  <c:v>-76.945919701034029</c:v>
                </c:pt>
                <c:pt idx="26">
                  <c:v>-77.715378898044364</c:v>
                </c:pt>
                <c:pt idx="27">
                  <c:v>-78.492532687024806</c:v>
                </c:pt>
                <c:pt idx="28">
                  <c:v>-79.277458013895057</c:v>
                </c:pt>
                <c:pt idx="29">
                  <c:v>-80.07023259403401</c:v>
                </c:pt>
                <c:pt idx="30">
                  <c:v>-80.870934919974346</c:v>
                </c:pt>
              </c:numCache>
            </c:numRef>
          </c:val>
          <c:extLst xmlns:c15="http://schemas.microsoft.com/office/drawing/2012/chart">
            <c:ext xmlns:c16="http://schemas.microsoft.com/office/drawing/2014/chart" uri="{C3380CC4-5D6E-409C-BE32-E72D297353CC}">
              <c16:uniqueId val="{0000000D-691E-4119-AD19-B9F860488FE1}"/>
            </c:ext>
          </c:extLst>
        </c:ser>
        <c:ser>
          <c:idx val="14"/>
          <c:order val="9"/>
          <c:tx>
            <c:strRef>
              <c:f>'LPS 入力見本'!$B$23</c:f>
              <c:strCache>
                <c:ptCount val="1"/>
                <c:pt idx="0">
                  <c:v>住居費</c:v>
                </c:pt>
              </c:strCache>
            </c:strRef>
          </c:tx>
          <c:spPr>
            <a:solidFill>
              <a:schemeClr val="tx2">
                <a:lumMod val="60000"/>
                <a:lumOff val="40000"/>
              </a:schemeClr>
            </a:solidFill>
            <a:ln>
              <a:noFill/>
            </a:ln>
            <a:effectLst/>
          </c:spPr>
          <c:invertIfNegative val="0"/>
          <c:val>
            <c:numRef>
              <c:f>'LPS 入力見本'!$E$23:$AI$23</c:f>
              <c:numCache>
                <c:formatCode>#,##0_ ;[Red]\-#,##0\ </c:formatCode>
                <c:ptCount val="31"/>
                <c:pt idx="0">
                  <c:v>-160</c:v>
                </c:pt>
                <c:pt idx="1">
                  <c:v>-160</c:v>
                </c:pt>
                <c:pt idx="2">
                  <c:v>-160</c:v>
                </c:pt>
                <c:pt idx="3">
                  <c:v>-160</c:v>
                </c:pt>
                <c:pt idx="4">
                  <c:v>-161</c:v>
                </c:pt>
                <c:pt idx="5">
                  <c:v>-161</c:v>
                </c:pt>
                <c:pt idx="6">
                  <c:v>-160</c:v>
                </c:pt>
                <c:pt idx="7">
                  <c:v>-160</c:v>
                </c:pt>
                <c:pt idx="8">
                  <c:v>-160</c:v>
                </c:pt>
                <c:pt idx="9">
                  <c:v>-160</c:v>
                </c:pt>
                <c:pt idx="10">
                  <c:v>-160</c:v>
                </c:pt>
                <c:pt idx="11">
                  <c:v>-161</c:v>
                </c:pt>
                <c:pt idx="12">
                  <c:v>-161</c:v>
                </c:pt>
                <c:pt idx="13">
                  <c:v>-160</c:v>
                </c:pt>
                <c:pt idx="14">
                  <c:v>-160</c:v>
                </c:pt>
                <c:pt idx="15">
                  <c:v>-160</c:v>
                </c:pt>
                <c:pt idx="16">
                  <c:v>-161</c:v>
                </c:pt>
                <c:pt idx="17">
                  <c:v>-160</c:v>
                </c:pt>
                <c:pt idx="18">
                  <c:v>-160</c:v>
                </c:pt>
                <c:pt idx="19">
                  <c:v>-160</c:v>
                </c:pt>
                <c:pt idx="20">
                  <c:v>-161</c:v>
                </c:pt>
                <c:pt idx="21">
                  <c:v>-160</c:v>
                </c:pt>
                <c:pt idx="22">
                  <c:v>-160</c:v>
                </c:pt>
                <c:pt idx="23">
                  <c:v>-160</c:v>
                </c:pt>
                <c:pt idx="24">
                  <c:v>-160</c:v>
                </c:pt>
                <c:pt idx="25">
                  <c:v>-24</c:v>
                </c:pt>
                <c:pt idx="26">
                  <c:v>-24</c:v>
                </c:pt>
                <c:pt idx="27">
                  <c:v>-24</c:v>
                </c:pt>
                <c:pt idx="28">
                  <c:v>-24</c:v>
                </c:pt>
                <c:pt idx="29">
                  <c:v>-24</c:v>
                </c:pt>
                <c:pt idx="30">
                  <c:v>-24</c:v>
                </c:pt>
              </c:numCache>
            </c:numRef>
          </c:val>
          <c:extLst>
            <c:ext xmlns:c16="http://schemas.microsoft.com/office/drawing/2014/chart" uri="{C3380CC4-5D6E-409C-BE32-E72D297353CC}">
              <c16:uniqueId val="{0000000E-691E-4119-AD19-B9F860488FE1}"/>
            </c:ext>
          </c:extLst>
        </c:ser>
        <c:ser>
          <c:idx val="15"/>
          <c:order val="10"/>
          <c:tx>
            <c:strRef>
              <c:f>'LPS 入力見本'!$B$24</c:f>
              <c:strCache>
                <c:ptCount val="1"/>
                <c:pt idx="0">
                  <c:v>保険料</c:v>
                </c:pt>
              </c:strCache>
            </c:strRef>
          </c:tx>
          <c:spPr>
            <a:solidFill>
              <a:schemeClr val="tx2">
                <a:lumMod val="40000"/>
                <a:lumOff val="60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f>'LPS 入力見本'!$E$24:$AI$24</c:f>
              <c:numCache>
                <c:formatCode>#,##0_ ;[Red]\-#,##0\ </c:formatCode>
                <c:ptCount val="31"/>
                <c:pt idx="0">
                  <c:v>-24</c:v>
                </c:pt>
                <c:pt idx="1">
                  <c:v>-24</c:v>
                </c:pt>
                <c:pt idx="2">
                  <c:v>-24</c:v>
                </c:pt>
                <c:pt idx="3">
                  <c:v>-24</c:v>
                </c:pt>
                <c:pt idx="4">
                  <c:v>-24</c:v>
                </c:pt>
                <c:pt idx="5">
                  <c:v>-24</c:v>
                </c:pt>
                <c:pt idx="6">
                  <c:v>-24</c:v>
                </c:pt>
                <c:pt idx="7">
                  <c:v>-24</c:v>
                </c:pt>
                <c:pt idx="8">
                  <c:v>-24</c:v>
                </c:pt>
                <c:pt idx="9">
                  <c:v>-24</c:v>
                </c:pt>
                <c:pt idx="10">
                  <c:v>-24</c:v>
                </c:pt>
                <c:pt idx="11">
                  <c:v>-24</c:v>
                </c:pt>
                <c:pt idx="12">
                  <c:v>-24</c:v>
                </c:pt>
                <c:pt idx="13">
                  <c:v>-24</c:v>
                </c:pt>
                <c:pt idx="14">
                  <c:v>-24</c:v>
                </c:pt>
                <c:pt idx="15">
                  <c:v>-24</c:v>
                </c:pt>
                <c:pt idx="16">
                  <c:v>-24</c:v>
                </c:pt>
                <c:pt idx="17">
                  <c:v>-24</c:v>
                </c:pt>
                <c:pt idx="18">
                  <c:v>-24</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2-1DCE-438D-BF11-3E2EA1848D2C}"/>
            </c:ext>
          </c:extLst>
        </c:ser>
        <c:ser>
          <c:idx val="16"/>
          <c:order val="11"/>
          <c:tx>
            <c:strRef>
              <c:f>'LPS 入力見本'!$B$25</c:f>
              <c:strCache>
                <c:ptCount val="1"/>
                <c:pt idx="0">
                  <c:v>一時支出</c:v>
                </c:pt>
              </c:strCache>
            </c:strRef>
          </c:tx>
          <c:spPr>
            <a:solidFill>
              <a:srgbClr val="FFC000"/>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f>'LPS 入力見本'!$E$25:$AI$25</c:f>
              <c:numCache>
                <c:formatCode>#,##0_ ;[Red]\-#,##0\ </c:formatCode>
                <c:ptCount val="31"/>
                <c:pt idx="0">
                  <c:v>-50</c:v>
                </c:pt>
                <c:pt idx="1">
                  <c:v>0</c:v>
                </c:pt>
                <c:pt idx="2">
                  <c:v>0</c:v>
                </c:pt>
                <c:pt idx="3">
                  <c:v>0</c:v>
                </c:pt>
                <c:pt idx="4">
                  <c:v>0</c:v>
                </c:pt>
                <c:pt idx="5">
                  <c:v>0</c:v>
                </c:pt>
                <c:pt idx="6">
                  <c:v>0</c:v>
                </c:pt>
                <c:pt idx="7">
                  <c:v>0</c:v>
                </c:pt>
                <c:pt idx="8">
                  <c:v>0</c:v>
                </c:pt>
                <c:pt idx="9">
                  <c:v>0</c:v>
                </c:pt>
                <c:pt idx="10">
                  <c:v>-200</c:v>
                </c:pt>
                <c:pt idx="11">
                  <c:v>0</c:v>
                </c:pt>
                <c:pt idx="12">
                  <c:v>0</c:v>
                </c:pt>
                <c:pt idx="13">
                  <c:v>0</c:v>
                </c:pt>
                <c:pt idx="14">
                  <c:v>0</c:v>
                </c:pt>
                <c:pt idx="15">
                  <c:v>0</c:v>
                </c:pt>
                <c:pt idx="16">
                  <c:v>0</c:v>
                </c:pt>
                <c:pt idx="17">
                  <c:v>0</c:v>
                </c:pt>
                <c:pt idx="18">
                  <c:v>0</c:v>
                </c:pt>
                <c:pt idx="19">
                  <c:v>0</c:v>
                </c:pt>
                <c:pt idx="20">
                  <c:v>-50</c:v>
                </c:pt>
                <c:pt idx="21">
                  <c:v>0</c:v>
                </c:pt>
                <c:pt idx="22">
                  <c:v>0</c:v>
                </c:pt>
                <c:pt idx="23">
                  <c:v>0</c:v>
                </c:pt>
                <c:pt idx="24">
                  <c:v>0</c:v>
                </c:pt>
                <c:pt idx="25">
                  <c:v>0</c:v>
                </c:pt>
                <c:pt idx="26">
                  <c:v>0</c:v>
                </c:pt>
                <c:pt idx="27">
                  <c:v>0</c:v>
                </c:pt>
                <c:pt idx="28">
                  <c:v>0</c:v>
                </c:pt>
                <c:pt idx="29">
                  <c:v>0</c:v>
                </c:pt>
                <c:pt idx="30">
                  <c:v>-200</c:v>
                </c:pt>
              </c:numCache>
            </c:numRef>
          </c:val>
          <c:extLst>
            <c:ext xmlns:c16="http://schemas.microsoft.com/office/drawing/2014/chart" uri="{C3380CC4-5D6E-409C-BE32-E72D297353CC}">
              <c16:uniqueId val="{00000001-2A40-41FD-B026-C194DEDDB71F}"/>
            </c:ext>
          </c:extLst>
        </c:ser>
        <c:ser>
          <c:idx val="18"/>
          <c:order val="12"/>
          <c:tx>
            <c:strRef>
              <c:f>'LPS 入力見本'!$B$26</c:f>
              <c:strCache>
                <c:ptCount val="1"/>
                <c:pt idx="0">
                  <c:v>日本 あおい 教育費</c:v>
                </c:pt>
              </c:strCache>
            </c:strRef>
          </c:tx>
          <c:spPr>
            <a:solidFill>
              <a:schemeClr val="tx1">
                <a:lumMod val="50000"/>
                <a:lumOff val="50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f>'LPS 入力見本'!$E$26:$AI$26</c:f>
              <c:numCache>
                <c:formatCode>#,##0_ ;[Red]\-#,##0\ </c:formatCode>
                <c:ptCount val="31"/>
                <c:pt idx="0">
                  <c:v>-31</c:v>
                </c:pt>
                <c:pt idx="1">
                  <c:v>-33.9</c:v>
                </c:pt>
                <c:pt idx="2">
                  <c:v>-37.1</c:v>
                </c:pt>
                <c:pt idx="3">
                  <c:v>-45.7</c:v>
                </c:pt>
                <c:pt idx="4">
                  <c:v>-43.6</c:v>
                </c:pt>
                <c:pt idx="5">
                  <c:v>-56.9</c:v>
                </c:pt>
                <c:pt idx="6">
                  <c:v>-116</c:v>
                </c:pt>
                <c:pt idx="7">
                  <c:v>-89.3</c:v>
                </c:pt>
                <c:pt idx="8">
                  <c:v>-85.1</c:v>
                </c:pt>
                <c:pt idx="9">
                  <c:v>-169</c:v>
                </c:pt>
                <c:pt idx="10">
                  <c:v>-143.9</c:v>
                </c:pt>
                <c:pt idx="11">
                  <c:v>-143.9</c:v>
                </c:pt>
                <c:pt idx="12">
                  <c:v>-143.9</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3-2A40-41FD-B026-C194DEDDB71F}"/>
            </c:ext>
          </c:extLst>
        </c:ser>
        <c:ser>
          <c:idx val="19"/>
          <c:order val="13"/>
          <c:tx>
            <c:strRef>
              <c:f>'LPS 入力見本'!$B$27</c:f>
              <c:strCache>
                <c:ptCount val="1"/>
                <c:pt idx="0">
                  <c:v>日本 はると 教育費</c:v>
                </c:pt>
              </c:strCache>
            </c:strRef>
          </c:tx>
          <c:spPr>
            <a:solidFill>
              <a:schemeClr val="bg1">
                <a:lumMod val="65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f>'LPS 入力見本'!$E$27:$AI$27</c:f>
              <c:numCache>
                <c:formatCode>#,##0_ ;[Red]\-#,##0\ </c:formatCode>
                <c:ptCount val="31"/>
                <c:pt idx="0">
                  <c:v>-26.3</c:v>
                </c:pt>
                <c:pt idx="1">
                  <c:v>-29.3</c:v>
                </c:pt>
                <c:pt idx="2">
                  <c:v>-31</c:v>
                </c:pt>
                <c:pt idx="3">
                  <c:v>-33.9</c:v>
                </c:pt>
                <c:pt idx="4">
                  <c:v>-37.1</c:v>
                </c:pt>
                <c:pt idx="5">
                  <c:v>-45.7</c:v>
                </c:pt>
                <c:pt idx="6">
                  <c:v>-43.6</c:v>
                </c:pt>
                <c:pt idx="7">
                  <c:v>-56.9</c:v>
                </c:pt>
                <c:pt idx="8">
                  <c:v>-116</c:v>
                </c:pt>
                <c:pt idx="9">
                  <c:v>-89.3</c:v>
                </c:pt>
                <c:pt idx="10">
                  <c:v>-85.1</c:v>
                </c:pt>
                <c:pt idx="11">
                  <c:v>-169</c:v>
                </c:pt>
                <c:pt idx="12">
                  <c:v>-143.9</c:v>
                </c:pt>
                <c:pt idx="13">
                  <c:v>-143.9</c:v>
                </c:pt>
                <c:pt idx="14">
                  <c:v>-143.9</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4-2A40-41FD-B026-C194DEDDB71F}"/>
            </c:ext>
          </c:extLst>
        </c:ser>
        <c:ser>
          <c:idx val="20"/>
          <c:order val="14"/>
          <c:tx>
            <c:strRef>
              <c:f>'LPS 入力見本'!$B$28</c:f>
              <c:strCache>
                <c:ptCount val="1"/>
              </c:strCache>
            </c:strRef>
          </c:tx>
          <c:spPr>
            <a:solidFill>
              <a:schemeClr val="accent5">
                <a:lumMod val="50000"/>
              </a:schemeClr>
            </a:solidFill>
            <a:ln>
              <a:noFill/>
            </a:ln>
            <a:effectLst/>
          </c:spPr>
          <c:invertIfNegative val="0"/>
          <c:cat>
            <c:numRef>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f>'LPS 入力見本'!$E$28:$AI$28</c:f>
              <c:numCache>
                <c:formatCode>#,##0_ ;[Red]\-#,##0\ </c:formatCode>
                <c:ptCount val="31"/>
              </c:numCache>
            </c:numRef>
          </c:val>
          <c:extLst>
            <c:ext xmlns:c16="http://schemas.microsoft.com/office/drawing/2014/chart" uri="{C3380CC4-5D6E-409C-BE32-E72D297353CC}">
              <c16:uniqueId val="{00000005-2A40-41FD-B026-C194DEDDB71F}"/>
            </c:ext>
          </c:extLst>
        </c:ser>
        <c:ser>
          <c:idx val="21"/>
          <c:order val="15"/>
          <c:tx>
            <c:strRef>
              <c:f>'LPS 入力見本'!$B$29</c:f>
              <c:strCache>
                <c:ptCount val="1"/>
              </c:strCache>
              <c:extLst xmlns:c15="http://schemas.microsoft.com/office/drawing/2012/chart"/>
            </c:strRef>
          </c:tx>
          <c:spPr>
            <a:solidFill>
              <a:schemeClr val="accent5">
                <a:lumMod val="75000"/>
              </a:schemeClr>
            </a:solidFill>
            <a:ln w="25400">
              <a:noFill/>
            </a:ln>
            <a:effectLst/>
          </c:spPr>
          <c:invertIfNegative val="0"/>
          <c:val>
            <c:numRef>
              <c:f>'LPS 入力見本'!$E$29:$AI$29</c:f>
              <c:numCache>
                <c:formatCode>#,##0_ ;[Red]\-#,##0\ </c:formatCode>
                <c:ptCount val="31"/>
              </c:numCache>
              <c:extLst xmlns:c15="http://schemas.microsoft.com/office/drawing/2012/chart"/>
            </c:numRef>
          </c:val>
          <c:extLst xmlns:c15="http://schemas.microsoft.com/office/drawing/2012/chart">
            <c:ext xmlns:c16="http://schemas.microsoft.com/office/drawing/2014/chart" uri="{C3380CC4-5D6E-409C-BE32-E72D297353CC}">
              <c16:uniqueId val="{00000006-2A40-41FD-B026-C194DEDDB71F}"/>
            </c:ext>
          </c:extLst>
        </c:ser>
        <c:ser>
          <c:idx val="0"/>
          <c:order val="16"/>
          <c:tx>
            <c:strRef>
              <c:f>'LPS 入力見本'!$B$30</c:f>
              <c:strCache>
                <c:ptCount val="1"/>
              </c:strCache>
              <c:extLst xmlns:c15="http://schemas.microsoft.com/office/drawing/2012/chart"/>
            </c:strRef>
          </c:tx>
          <c:spPr>
            <a:solidFill>
              <a:schemeClr val="accent5">
                <a:lumMod val="60000"/>
                <a:lumOff val="40000"/>
              </a:schemeClr>
            </a:solidFill>
            <a:ln>
              <a:noFill/>
            </a:ln>
            <a:effectLst/>
          </c:spPr>
          <c:invertIfNegative val="0"/>
          <c:val>
            <c:numRef>
              <c:f>'LPS 入力見本'!$E$30:$AI$30</c:f>
              <c:numCache>
                <c:formatCode>#,##0_ ;[Red]\-#,##0\ </c:formatCode>
                <c:ptCount val="31"/>
              </c:numCache>
              <c:extLst xmlns:c15="http://schemas.microsoft.com/office/drawing/2012/chart"/>
            </c:numRef>
          </c:val>
          <c:extLst xmlns:c15="http://schemas.microsoft.com/office/drawing/2012/chart">
            <c:ext xmlns:c16="http://schemas.microsoft.com/office/drawing/2014/chart" uri="{C3380CC4-5D6E-409C-BE32-E72D297353CC}">
              <c16:uniqueId val="{00000007-2A40-41FD-B026-C194DEDDB71F}"/>
            </c:ext>
          </c:extLst>
        </c:ser>
        <c:dLbls>
          <c:showLegendKey val="0"/>
          <c:showVal val="0"/>
          <c:showCatName val="0"/>
          <c:showSerName val="0"/>
          <c:showPercent val="0"/>
          <c:showBubbleSize val="0"/>
        </c:dLbls>
        <c:gapWidth val="80"/>
        <c:overlap val="100"/>
        <c:axId val="1846658336"/>
        <c:axId val="1846575952"/>
        <c:extLst/>
      </c:barChart>
      <c:lineChart>
        <c:grouping val="stacked"/>
        <c:varyColors val="0"/>
        <c:ser>
          <c:idx val="22"/>
          <c:order val="17"/>
          <c:tx>
            <c:strRef>
              <c:f>'LPS 入力見本'!$B$31</c:f>
              <c:strCache>
                <c:ptCount val="1"/>
                <c:pt idx="0">
                  <c:v>年間収支</c:v>
                </c:pt>
              </c:strCache>
            </c:strRef>
          </c:tx>
          <c:spPr>
            <a:ln w="38100" cap="rnd">
              <a:solidFill>
                <a:srgbClr val="FF0000"/>
              </a:solidFill>
              <a:round/>
              <a:headEnd w="lg" len="lg"/>
              <a:tailEnd w="lg" len="lg"/>
            </a:ln>
            <a:effectLst/>
          </c:spPr>
          <c:marker>
            <c:symbol val="circle"/>
            <c:size val="5"/>
            <c:spPr>
              <a:solidFill>
                <a:srgbClr val="FF0000"/>
              </a:solidFill>
              <a:ln w="50800">
                <a:solidFill>
                  <a:srgbClr val="FF0000"/>
                </a:solidFill>
              </a:ln>
              <a:effectLst/>
            </c:spPr>
          </c:marker>
          <c:val>
            <c:numRef>
              <c:f>'LPS 入力見本'!$E$31:$AI$31</c:f>
              <c:numCache>
                <c:formatCode>#,##0_ ;[Red]\-#,##0\ </c:formatCode>
                <c:ptCount val="31"/>
                <c:pt idx="0">
                  <c:v>28.7</c:v>
                </c:pt>
                <c:pt idx="1">
                  <c:v>68.999999999999986</c:v>
                </c:pt>
                <c:pt idx="2">
                  <c:v>60.261999999999972</c:v>
                </c:pt>
                <c:pt idx="3">
                  <c:v>44.885619999999982</c:v>
                </c:pt>
                <c:pt idx="4">
                  <c:v>38.870476199999977</c:v>
                </c:pt>
                <c:pt idx="5">
                  <c:v>13.016180961999986</c:v>
                </c:pt>
                <c:pt idx="6">
                  <c:v>-46.977657228380032</c:v>
                </c:pt>
                <c:pt idx="7">
                  <c:v>-37.611433800663868</c:v>
                </c:pt>
                <c:pt idx="8">
                  <c:v>-96.585548138670475</c:v>
                </c:pt>
                <c:pt idx="9">
                  <c:v>-157.90040362005715</c:v>
                </c:pt>
                <c:pt idx="10">
                  <c:v>-332.75640765625775</c:v>
                </c:pt>
                <c:pt idx="11">
                  <c:v>-221.85397173282038</c:v>
                </c:pt>
                <c:pt idx="12">
                  <c:v>-200.99351145014856</c:v>
                </c:pt>
                <c:pt idx="13">
                  <c:v>-20.711205504004653</c:v>
                </c:pt>
                <c:pt idx="14">
                  <c:v>-24.63931755904477</c:v>
                </c:pt>
                <c:pt idx="15">
                  <c:v>151.34808438949142</c:v>
                </c:pt>
                <c:pt idx="16">
                  <c:v>146.70156523338636</c:v>
                </c:pt>
                <c:pt idx="17">
                  <c:v>144.01858088572021</c:v>
                </c:pt>
                <c:pt idx="18">
                  <c:v>140.29876669457735</c:v>
                </c:pt>
                <c:pt idx="19">
                  <c:v>40.541754361523147</c:v>
                </c:pt>
                <c:pt idx="20">
                  <c:v>-14.252828094861627</c:v>
                </c:pt>
                <c:pt idx="21">
                  <c:v>-87.085356375810221</c:v>
                </c:pt>
                <c:pt idx="22">
                  <c:v>-90.956209939568353</c:v>
                </c:pt>
                <c:pt idx="23">
                  <c:v>-94.86577203896401</c:v>
                </c:pt>
                <c:pt idx="24">
                  <c:v>-207.81442975935363</c:v>
                </c:pt>
                <c:pt idx="25">
                  <c:v>-75.802574056947208</c:v>
                </c:pt>
                <c:pt idx="26">
                  <c:v>-115.83059979751668</c:v>
                </c:pt>
                <c:pt idx="27">
                  <c:v>-119.89890579549186</c:v>
                </c:pt>
                <c:pt idx="28">
                  <c:v>-124.00789485344677</c:v>
                </c:pt>
                <c:pt idx="29">
                  <c:v>-128.15797380198126</c:v>
                </c:pt>
                <c:pt idx="30">
                  <c:v>-332.34955354000107</c:v>
                </c:pt>
              </c:numCache>
            </c:numRef>
          </c:val>
          <c:smooth val="0"/>
          <c:extLst>
            <c:ext xmlns:c16="http://schemas.microsoft.com/office/drawing/2014/chart" uri="{C3380CC4-5D6E-409C-BE32-E72D297353CC}">
              <c16:uniqueId val="{00000008-2A40-41FD-B026-C194DEDDB71F}"/>
            </c:ext>
          </c:extLst>
        </c:ser>
        <c:dLbls>
          <c:showLegendKey val="0"/>
          <c:showVal val="0"/>
          <c:showCatName val="0"/>
          <c:showSerName val="0"/>
          <c:showPercent val="0"/>
          <c:showBubbleSize val="0"/>
        </c:dLbls>
        <c:marker val="1"/>
        <c:smooth val="0"/>
        <c:axId val="1846658336"/>
        <c:axId val="1846575952"/>
      </c:lineChart>
      <c:catAx>
        <c:axId val="1846658336"/>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ja-JP" altLang="en-US" sz="1200"/>
                  <a:t>年齢</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crossAx val="1846575952"/>
        <c:crosses val="autoZero"/>
        <c:auto val="1"/>
        <c:lblAlgn val="ctr"/>
        <c:lblOffset val="100"/>
        <c:tickLblSkip val="5"/>
        <c:noMultiLvlLbl val="0"/>
      </c:catAx>
      <c:valAx>
        <c:axId val="1846575952"/>
        <c:scaling>
          <c:orientation val="minMax"/>
        </c:scaling>
        <c:delete val="0"/>
        <c:axPos val="l"/>
        <c:majorGridlines>
          <c:spPr>
            <a:ln w="9525" cap="flat" cmpd="sng" algn="ctr">
              <a:solidFill>
                <a:schemeClr val="tx1">
                  <a:lumMod val="15000"/>
                  <a:lumOff val="85000"/>
                </a:schemeClr>
              </a:solidFill>
              <a:round/>
            </a:ln>
            <a:effectLst/>
          </c:spPr>
        </c:majorGridlines>
        <c:numFmt formatCode="#,##0_ ;[Red]\-#,##0\ "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1846658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400"/>
              <a:t>資産残高（バランスシート）の推移（万円）</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'LPS 入力見本'!$B$36</c:f>
              <c:strCache>
                <c:ptCount val="1"/>
                <c:pt idx="0">
                  <c:v>生活資金（預貯金）</c:v>
                </c:pt>
              </c:strCache>
            </c:strRef>
          </c:tx>
          <c:spPr>
            <a:solidFill>
              <a:schemeClr val="tx2">
                <a:lumMod val="60000"/>
                <a:lumOff val="40000"/>
              </a:schemeClr>
            </a:solidFill>
            <a:ln>
              <a:noFill/>
            </a:ln>
            <a:effectLst/>
          </c:spPr>
          <c:invertIfNegative val="0"/>
          <c:cat>
            <c:numRef>
              <c:extLst>
                <c:ext xmlns:c15="http://schemas.microsoft.com/office/drawing/2012/chart" uri="{02D57815-91ED-43cb-92C2-25804820EDAC}">
                  <c15:fullRef>
                    <c15:sqref>'LPS 入力見本'!$D$7:$AI$7</c15:sqref>
                  </c15:fullRef>
                </c:ext>
              </c:extLst>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extLst>
                <c:ext xmlns:c15="http://schemas.microsoft.com/office/drawing/2012/chart" uri="{02D57815-91ED-43cb-92C2-25804820EDAC}">
                  <c15:fullRef>
                    <c15:sqref>'LPS 入力見本'!$D$36:$AI$36</c15:sqref>
                  </c15:fullRef>
                </c:ext>
              </c:extLst>
              <c:f>'LPS 入力見本'!$E$36:$AI$36</c:f>
              <c:numCache>
                <c:formatCode>#,##0_ ;[Red]\-#,##0\ </c:formatCode>
                <c:ptCount val="31"/>
                <c:pt idx="0">
                  <c:v>790.30000000000007</c:v>
                </c:pt>
                <c:pt idx="1">
                  <c:v>820.88060000000007</c:v>
                </c:pt>
                <c:pt idx="2">
                  <c:v>842.78436120000003</c:v>
                </c:pt>
                <c:pt idx="3">
                  <c:v>849.35554992240009</c:v>
                </c:pt>
                <c:pt idx="4">
                  <c:v>849.92473722224486</c:v>
                </c:pt>
                <c:pt idx="5">
                  <c:v>864.64076765868936</c:v>
                </c:pt>
                <c:pt idx="6">
                  <c:v>819.39239196562664</c:v>
                </c:pt>
                <c:pt idx="7">
                  <c:v>783.41974294889394</c:v>
                </c:pt>
                <c:pt idx="8">
                  <c:v>688.40103429612134</c:v>
                </c:pt>
                <c:pt idx="9">
                  <c:v>681.87743274465652</c:v>
                </c:pt>
                <c:pt idx="10">
                  <c:v>650.48477995388816</c:v>
                </c:pt>
                <c:pt idx="11">
                  <c:v>629.93177778097561</c:v>
                </c:pt>
                <c:pt idx="12">
                  <c:v>430.19812988638904</c:v>
                </c:pt>
                <c:pt idx="13">
                  <c:v>410.34732064215711</c:v>
                </c:pt>
                <c:pt idx="14">
                  <c:v>386.52869772439669</c:v>
                </c:pt>
                <c:pt idx="15">
                  <c:v>438.64983950933697</c:v>
                </c:pt>
                <c:pt idx="16">
                  <c:v>436.22870442174201</c:v>
                </c:pt>
                <c:pt idx="17">
                  <c:v>581.11974271630572</c:v>
                </c:pt>
                <c:pt idx="18">
                  <c:v>722.58074889631564</c:v>
                </c:pt>
                <c:pt idx="19">
                  <c:v>764.56766475563131</c:v>
                </c:pt>
                <c:pt idx="20">
                  <c:v>751.84397199028103</c:v>
                </c:pt>
                <c:pt idx="21">
                  <c:v>666.26230355845144</c:v>
                </c:pt>
                <c:pt idx="22">
                  <c:v>576.63861822599995</c:v>
                </c:pt>
                <c:pt idx="23">
                  <c:v>482.92612342348798</c:v>
                </c:pt>
                <c:pt idx="24">
                  <c:v>276.07754591098131</c:v>
                </c:pt>
                <c:pt idx="25">
                  <c:v>276.6297010028033</c:v>
                </c:pt>
                <c:pt idx="26">
                  <c:v>277.18296040480891</c:v>
                </c:pt>
                <c:pt idx="27">
                  <c:v>277.73732632561854</c:v>
                </c:pt>
                <c:pt idx="28">
                  <c:v>278.29280097826978</c:v>
                </c:pt>
                <c:pt idx="29">
                  <c:v>278.84938658022634</c:v>
                </c:pt>
                <c:pt idx="30">
                  <c:v>279.40708535338678</c:v>
                </c:pt>
              </c:numCache>
            </c:numRef>
          </c:val>
          <c:extLst>
            <c:ext xmlns:c16="http://schemas.microsoft.com/office/drawing/2014/chart" uri="{C3380CC4-5D6E-409C-BE32-E72D297353CC}">
              <c16:uniqueId val="{00000000-7B40-4849-979C-3C6A60A8900E}"/>
            </c:ext>
          </c:extLst>
        </c:ser>
        <c:ser>
          <c:idx val="1"/>
          <c:order val="1"/>
          <c:tx>
            <c:strRef>
              <c:f>'LPS 入力見本'!$B$37</c:f>
              <c:strCache>
                <c:ptCount val="1"/>
                <c:pt idx="0">
                  <c:v>投資資産</c:v>
                </c:pt>
              </c:strCache>
            </c:strRef>
          </c:tx>
          <c:spPr>
            <a:solidFill>
              <a:schemeClr val="accent3">
                <a:lumMod val="50000"/>
              </a:schemeClr>
            </a:solidFill>
            <a:ln>
              <a:noFill/>
            </a:ln>
            <a:effectLst/>
          </c:spPr>
          <c:invertIfNegative val="0"/>
          <c:cat>
            <c:numRef>
              <c:extLst>
                <c:ext xmlns:c15="http://schemas.microsoft.com/office/drawing/2012/chart" uri="{02D57815-91ED-43cb-92C2-25804820EDAC}">
                  <c15:fullRef>
                    <c15:sqref>'LPS 入力見本'!$D$7:$AI$7</c15:sqref>
                  </c15:fullRef>
                </c:ext>
              </c:extLst>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extLst>
                <c:ext xmlns:c15="http://schemas.microsoft.com/office/drawing/2012/chart" uri="{02D57815-91ED-43cb-92C2-25804820EDAC}">
                  <c15:fullRef>
                    <c15:sqref>'LPS 入力見本'!$D$37:$AI$37</c15:sqref>
                  </c15:fullRef>
                </c:ext>
              </c:extLst>
              <c:f>'LPS 入力見本'!$E$37:$AI$37</c:f>
              <c:numCache>
                <c:formatCode>#,##0_ ;[Red]\-#,##0\ </c:formatCode>
                <c:ptCount val="31"/>
                <c:pt idx="0">
                  <c:v>262</c:v>
                </c:pt>
                <c:pt idx="1">
                  <c:v>327.10000000000002</c:v>
                </c:pt>
                <c:pt idx="2">
                  <c:v>395.45500000000004</c:v>
                </c:pt>
                <c:pt idx="3">
                  <c:v>467.22775000000007</c:v>
                </c:pt>
                <c:pt idx="4">
                  <c:v>542.58913750000011</c:v>
                </c:pt>
                <c:pt idx="5">
                  <c:v>581.71859437500018</c:v>
                </c:pt>
                <c:pt idx="6">
                  <c:v>622.80452409375016</c:v>
                </c:pt>
                <c:pt idx="7">
                  <c:v>665.94475029843773</c:v>
                </c:pt>
                <c:pt idx="8">
                  <c:v>711.24198781335963</c:v>
                </c:pt>
                <c:pt idx="9">
                  <c:v>608.80408720402761</c:v>
                </c:pt>
                <c:pt idx="10">
                  <c:v>351.244291564229</c:v>
                </c:pt>
                <c:pt idx="11">
                  <c:v>180.80650614244047</c:v>
                </c:pt>
                <c:pt idx="12">
                  <c:v>201.8468314495625</c:v>
                </c:pt>
                <c:pt idx="13">
                  <c:v>223.93917302204065</c:v>
                </c:pt>
                <c:pt idx="14">
                  <c:v>247.1361316731427</c:v>
                </c:pt>
                <c:pt idx="15">
                  <c:v>371.49293825679985</c:v>
                </c:pt>
                <c:pt idx="16">
                  <c:v>552.06758516963987</c:v>
                </c:pt>
                <c:pt idx="17">
                  <c:v>591.67096442812192</c:v>
                </c:pt>
                <c:pt idx="18">
                  <c:v>633.25451264952801</c:v>
                </c:pt>
                <c:pt idx="19">
                  <c:v>664.9172382820044</c:v>
                </c:pt>
                <c:pt idx="20">
                  <c:v>698.16310019610466</c:v>
                </c:pt>
                <c:pt idx="21">
                  <c:v>733.07125520590989</c:v>
                </c:pt>
                <c:pt idx="22">
                  <c:v>769.72481796620536</c:v>
                </c:pt>
                <c:pt idx="23">
                  <c:v>808.21105886451562</c:v>
                </c:pt>
                <c:pt idx="24">
                  <c:v>848.62161180774149</c:v>
                </c:pt>
                <c:pt idx="25">
                  <c:v>815.25011834118141</c:v>
                </c:pt>
                <c:pt idx="26">
                  <c:v>740.18202446072382</c:v>
                </c:pt>
                <c:pt idx="27">
                  <c:v>657.29221988826816</c:v>
                </c:pt>
                <c:pt idx="28">
                  <c:v>566.14893602923485</c:v>
                </c:pt>
                <c:pt idx="29">
                  <c:v>466.29840902871535</c:v>
                </c:pt>
                <c:pt idx="30">
                  <c:v>157.26377594015008</c:v>
                </c:pt>
              </c:numCache>
            </c:numRef>
          </c:val>
          <c:extLst>
            <c:ext xmlns:c16="http://schemas.microsoft.com/office/drawing/2014/chart" uri="{C3380CC4-5D6E-409C-BE32-E72D297353CC}">
              <c16:uniqueId val="{00000001-7B40-4849-979C-3C6A60A8900E}"/>
            </c:ext>
          </c:extLst>
        </c:ser>
        <c:ser>
          <c:idx val="8"/>
          <c:order val="2"/>
          <c:tx>
            <c:strRef>
              <c:f>'LPS 入力見本'!$B$38</c:f>
              <c:strCache>
                <c:ptCount val="1"/>
                <c:pt idx="0">
                  <c:v>不動産</c:v>
                </c:pt>
              </c:strCache>
            </c:strRef>
          </c:tx>
          <c:spPr>
            <a:solidFill>
              <a:schemeClr val="accent4">
                <a:lumMod val="60000"/>
                <a:lumOff val="40000"/>
              </a:schemeClr>
            </a:solidFill>
            <a:ln w="38100" cap="rnd">
              <a:noFill/>
              <a:round/>
            </a:ln>
            <a:effectLst/>
          </c:spPr>
          <c:invertIfNegative val="0"/>
          <c:cat>
            <c:numRef>
              <c:extLst>
                <c:ext xmlns:c15="http://schemas.microsoft.com/office/drawing/2012/chart" uri="{02D57815-91ED-43cb-92C2-25804820EDAC}">
                  <c15:fullRef>
                    <c15:sqref>'LPS 入力見本'!$D$7:$AI$7</c15:sqref>
                  </c15:fullRef>
                </c:ext>
              </c:extLst>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extLst>
                <c:ext xmlns:c15="http://schemas.microsoft.com/office/drawing/2012/chart" uri="{02D57815-91ED-43cb-92C2-25804820EDAC}">
                  <c15:fullRef>
                    <c15:sqref>'LPS 入力見本'!$D$38:$AI$38</c15:sqref>
                  </c15:fullRef>
                </c:ext>
              </c:extLst>
              <c:f>'LPS 入力見本'!$E$38:$AI$38</c:f>
              <c:numCache>
                <c:formatCode>#,##0_ ;[Red]\-#,##0\ </c:formatCode>
                <c:ptCount val="31"/>
                <c:pt idx="0">
                  <c:v>3960</c:v>
                </c:pt>
                <c:pt idx="1">
                  <c:v>3920.4</c:v>
                </c:pt>
                <c:pt idx="2">
                  <c:v>3881.1959999999999</c:v>
                </c:pt>
                <c:pt idx="3">
                  <c:v>3842.3840399999999</c:v>
                </c:pt>
                <c:pt idx="4">
                  <c:v>3803.9601995999997</c:v>
                </c:pt>
                <c:pt idx="5">
                  <c:v>3765.9205976039998</c:v>
                </c:pt>
                <c:pt idx="6">
                  <c:v>3728.2613916279597</c:v>
                </c:pt>
                <c:pt idx="7">
                  <c:v>3690.9787777116799</c:v>
                </c:pt>
                <c:pt idx="8">
                  <c:v>3654.068989934563</c:v>
                </c:pt>
                <c:pt idx="9">
                  <c:v>3617.5283000352174</c:v>
                </c:pt>
                <c:pt idx="10">
                  <c:v>3581.3530170348654</c:v>
                </c:pt>
                <c:pt idx="11">
                  <c:v>3545.5394868645167</c:v>
                </c:pt>
                <c:pt idx="12">
                  <c:v>3510.0840919958714</c:v>
                </c:pt>
                <c:pt idx="13">
                  <c:v>3474.9832510759124</c:v>
                </c:pt>
                <c:pt idx="14">
                  <c:v>3440.2334185651534</c:v>
                </c:pt>
                <c:pt idx="15">
                  <c:v>3405.831084379502</c:v>
                </c:pt>
                <c:pt idx="16">
                  <c:v>3371.7727735357071</c:v>
                </c:pt>
                <c:pt idx="17">
                  <c:v>3338.0550458003499</c:v>
                </c:pt>
                <c:pt idx="18">
                  <c:v>3304.6744953423463</c:v>
                </c:pt>
                <c:pt idx="19">
                  <c:v>3271.6277503889228</c:v>
                </c:pt>
                <c:pt idx="20">
                  <c:v>3238.9114728850336</c:v>
                </c:pt>
                <c:pt idx="21">
                  <c:v>3206.5223581561831</c:v>
                </c:pt>
                <c:pt idx="22">
                  <c:v>3174.4571345746213</c:v>
                </c:pt>
                <c:pt idx="23">
                  <c:v>3142.7125632288748</c:v>
                </c:pt>
                <c:pt idx="24">
                  <c:v>3111.2854375965862</c:v>
                </c:pt>
                <c:pt idx="25">
                  <c:v>3080.1725832206203</c:v>
                </c:pt>
                <c:pt idx="26">
                  <c:v>3049.3708573884142</c:v>
                </c:pt>
                <c:pt idx="27">
                  <c:v>3018.8771488145298</c:v>
                </c:pt>
                <c:pt idx="28">
                  <c:v>2988.6883773263844</c:v>
                </c:pt>
                <c:pt idx="29">
                  <c:v>2958.8014935531205</c:v>
                </c:pt>
                <c:pt idx="30">
                  <c:v>2929.2134786175893</c:v>
                </c:pt>
              </c:numCache>
            </c:numRef>
          </c:val>
          <c:extLst>
            <c:ext xmlns:c16="http://schemas.microsoft.com/office/drawing/2014/chart" uri="{C3380CC4-5D6E-409C-BE32-E72D297353CC}">
              <c16:uniqueId val="{00000008-7B40-4849-979C-3C6A60A8900E}"/>
            </c:ext>
          </c:extLst>
        </c:ser>
        <c:ser>
          <c:idx val="2"/>
          <c:order val="3"/>
          <c:tx>
            <c:strRef>
              <c:f>'LPS 入力見本'!$B$39</c:f>
              <c:strCache>
                <c:ptCount val="1"/>
                <c:pt idx="0">
                  <c:v>その他資産</c:v>
                </c:pt>
              </c:strCache>
            </c:strRef>
          </c:tx>
          <c:spPr>
            <a:solidFill>
              <a:schemeClr val="bg1">
                <a:lumMod val="65000"/>
              </a:schemeClr>
            </a:solidFill>
            <a:ln>
              <a:noFill/>
            </a:ln>
            <a:effectLst/>
          </c:spPr>
          <c:invertIfNegative val="0"/>
          <c:cat>
            <c:numRef>
              <c:extLst>
                <c:ext xmlns:c15="http://schemas.microsoft.com/office/drawing/2012/chart" uri="{02D57815-91ED-43cb-92C2-25804820EDAC}">
                  <c15:fullRef>
                    <c15:sqref>'LPS 入力見本'!$D$7:$AI$7</c15:sqref>
                  </c15:fullRef>
                </c:ext>
              </c:extLst>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extLst>
                <c:ext xmlns:c15="http://schemas.microsoft.com/office/drawing/2012/chart" uri="{02D57815-91ED-43cb-92C2-25804820EDAC}">
                  <c15:fullRef>
                    <c15:sqref>'LPS 入力見本'!$D$39:$AI$39</c15:sqref>
                  </c15:fullRef>
                </c:ext>
              </c:extLst>
              <c:f>'LPS 入力見本'!$E$39:$AI$39</c:f>
              <c:numCache>
                <c:formatCode>#,##0_ ;[Red]\-#,##0\ </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3-1118-4531-AA42-AD7E92AC9586}"/>
            </c:ext>
          </c:extLst>
        </c:ser>
        <c:ser>
          <c:idx val="3"/>
          <c:order val="4"/>
          <c:tx>
            <c:strRef>
              <c:f>'LPS 入力見本'!$B$40</c:f>
              <c:strCache>
                <c:ptCount val="1"/>
                <c:pt idx="0">
                  <c:v>負債（住宅ローン等）</c:v>
                </c:pt>
              </c:strCache>
            </c:strRef>
          </c:tx>
          <c:spPr>
            <a:solidFill>
              <a:schemeClr val="accent6">
                <a:lumMod val="60000"/>
                <a:lumOff val="40000"/>
              </a:schemeClr>
            </a:solidFill>
            <a:ln>
              <a:noFill/>
            </a:ln>
            <a:effectLst/>
          </c:spPr>
          <c:invertIfNegative val="0"/>
          <c:cat>
            <c:numRef>
              <c:extLst>
                <c:ext xmlns:c15="http://schemas.microsoft.com/office/drawing/2012/chart" uri="{02D57815-91ED-43cb-92C2-25804820EDAC}">
                  <c15:fullRef>
                    <c15:sqref>'LPS 入力見本'!$D$7:$AI$7</c15:sqref>
                  </c15:fullRef>
                </c:ext>
              </c:extLst>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extLst>
                <c:ext xmlns:c15="http://schemas.microsoft.com/office/drawing/2012/chart" uri="{02D57815-91ED-43cb-92C2-25804820EDAC}">
                  <c15:fullRef>
                    <c15:sqref>'LPS 入力見本'!$D$40:$AI$40</c15:sqref>
                  </c15:fullRef>
                </c:ext>
              </c:extLst>
              <c:f>'LPS 入力見本'!$E$40:$AI$40</c:f>
              <c:numCache>
                <c:formatCode>#,##0_ ;[Red]\-#,##0\ </c:formatCode>
                <c:ptCount val="31"/>
                <c:pt idx="0">
                  <c:v>-2894</c:v>
                </c:pt>
                <c:pt idx="1">
                  <c:v>-2787</c:v>
                </c:pt>
                <c:pt idx="2">
                  <c:v>-2679</c:v>
                </c:pt>
                <c:pt idx="3">
                  <c:v>-2570</c:v>
                </c:pt>
                <c:pt idx="4">
                  <c:v>-2459</c:v>
                </c:pt>
                <c:pt idx="5">
                  <c:v>-2347</c:v>
                </c:pt>
                <c:pt idx="6">
                  <c:v>-2234</c:v>
                </c:pt>
                <c:pt idx="7">
                  <c:v>-2120</c:v>
                </c:pt>
                <c:pt idx="8">
                  <c:v>-2005</c:v>
                </c:pt>
                <c:pt idx="9">
                  <c:v>-1889</c:v>
                </c:pt>
                <c:pt idx="10">
                  <c:v>-1772</c:v>
                </c:pt>
                <c:pt idx="11">
                  <c:v>-1653</c:v>
                </c:pt>
                <c:pt idx="12">
                  <c:v>-1533</c:v>
                </c:pt>
                <c:pt idx="13">
                  <c:v>-1412</c:v>
                </c:pt>
                <c:pt idx="14">
                  <c:v>-1290</c:v>
                </c:pt>
                <c:pt idx="15">
                  <c:v>-1167</c:v>
                </c:pt>
                <c:pt idx="16">
                  <c:v>-1042</c:v>
                </c:pt>
                <c:pt idx="17">
                  <c:v>-916</c:v>
                </c:pt>
                <c:pt idx="18">
                  <c:v>-789</c:v>
                </c:pt>
                <c:pt idx="19">
                  <c:v>-661</c:v>
                </c:pt>
                <c:pt idx="20">
                  <c:v>-531</c:v>
                </c:pt>
                <c:pt idx="21">
                  <c:v>-400</c:v>
                </c:pt>
                <c:pt idx="22">
                  <c:v>-268</c:v>
                </c:pt>
                <c:pt idx="23">
                  <c:v>-135</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4-1118-4531-AA42-AD7E92AC9586}"/>
            </c:ext>
          </c:extLst>
        </c:ser>
        <c:dLbls>
          <c:showLegendKey val="0"/>
          <c:showVal val="0"/>
          <c:showCatName val="0"/>
          <c:showSerName val="0"/>
          <c:showPercent val="0"/>
          <c:showBubbleSize val="0"/>
        </c:dLbls>
        <c:gapWidth val="150"/>
        <c:overlap val="100"/>
        <c:axId val="1846658336"/>
        <c:axId val="1846575952"/>
      </c:barChart>
      <c:lineChart>
        <c:grouping val="standard"/>
        <c:varyColors val="0"/>
        <c:ser>
          <c:idx val="4"/>
          <c:order val="5"/>
          <c:tx>
            <c:strRef>
              <c:f>'LPS 入力見本'!$B$41</c:f>
              <c:strCache>
                <c:ptCount val="1"/>
                <c:pt idx="0">
                  <c:v>純資産</c:v>
                </c:pt>
              </c:strCache>
            </c:strRef>
          </c:tx>
          <c:spPr>
            <a:ln w="38100" cap="rnd">
              <a:solidFill>
                <a:srgbClr val="FF0000"/>
              </a:solidFill>
              <a:round/>
            </a:ln>
            <a:effectLst/>
          </c:spPr>
          <c:marker>
            <c:symbol val="circle"/>
            <c:size val="5"/>
            <c:spPr>
              <a:solidFill>
                <a:srgbClr val="FF0000"/>
              </a:solidFill>
              <a:ln w="50800">
                <a:solidFill>
                  <a:srgbClr val="FF0000"/>
                </a:solidFill>
              </a:ln>
              <a:effectLst/>
            </c:spPr>
          </c:marker>
          <c:dLbls>
            <c:dLbl>
              <c:idx val="30"/>
              <c:layout>
                <c:manualLayout>
                  <c:x val="-4.2087955874147509E-3"/>
                  <c:y val="-0.1056752586974830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18-4531-AA42-AD7E92AC9586}"/>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'LPS 入力見本'!$D$7:$AI$7</c15:sqref>
                  </c15:fullRef>
                </c:ext>
              </c:extLst>
              <c:f>'LPS 入力見本'!$E$7:$AI$7</c:f>
              <c:numCache>
                <c:formatCode>General</c:formatCode>
                <c:ptCount val="31"/>
                <c:pt idx="0">
                  <c:v>42</c:v>
                </c:pt>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66</c:v>
                </c:pt>
                <c:pt idx="25">
                  <c:v>67</c:v>
                </c:pt>
                <c:pt idx="26">
                  <c:v>68</c:v>
                </c:pt>
                <c:pt idx="27">
                  <c:v>69</c:v>
                </c:pt>
                <c:pt idx="28">
                  <c:v>70</c:v>
                </c:pt>
                <c:pt idx="29">
                  <c:v>71</c:v>
                </c:pt>
                <c:pt idx="30">
                  <c:v>72</c:v>
                </c:pt>
              </c:numCache>
            </c:numRef>
          </c:cat>
          <c:val>
            <c:numRef>
              <c:extLst>
                <c:ext xmlns:c15="http://schemas.microsoft.com/office/drawing/2012/chart" uri="{02D57815-91ED-43cb-92C2-25804820EDAC}">
                  <c15:fullRef>
                    <c15:sqref>'LPS 入力見本'!$D$41:$AI$41</c15:sqref>
                  </c15:fullRef>
                </c:ext>
              </c:extLst>
              <c:f>'LPS 入力見本'!$E$41:$AI$41</c:f>
              <c:numCache>
                <c:formatCode>#,##0_ ;[Red]\-#,##0\ </c:formatCode>
                <c:ptCount val="31"/>
                <c:pt idx="0">
                  <c:v>2118.3000000000002</c:v>
                </c:pt>
                <c:pt idx="1">
                  <c:v>2281.3806000000004</c:v>
                </c:pt>
                <c:pt idx="2">
                  <c:v>2440.4353611999995</c:v>
                </c:pt>
                <c:pt idx="3">
                  <c:v>2588.9673399224002</c:v>
                </c:pt>
                <c:pt idx="4">
                  <c:v>2737.4740743222446</c:v>
                </c:pt>
                <c:pt idx="5">
                  <c:v>2865.2799596376899</c:v>
                </c:pt>
                <c:pt idx="6">
                  <c:v>2936.4583076873369</c:v>
                </c:pt>
                <c:pt idx="7">
                  <c:v>3020.3432709590115</c:v>
                </c:pt>
                <c:pt idx="8">
                  <c:v>3048.7120120440441</c:v>
                </c:pt>
                <c:pt idx="9">
                  <c:v>3019.209819983902</c:v>
                </c:pt>
                <c:pt idx="10">
                  <c:v>2811.0820885529829</c:v>
                </c:pt>
                <c:pt idx="11">
                  <c:v>2703.2777707879322</c:v>
                </c:pt>
                <c:pt idx="12">
                  <c:v>2609.1290533318224</c:v>
                </c:pt>
                <c:pt idx="13">
                  <c:v>2697.2697447401106</c:v>
                </c:pt>
                <c:pt idx="14">
                  <c:v>2783.8982479626929</c:v>
                </c:pt>
                <c:pt idx="15">
                  <c:v>3048.973862145639</c:v>
                </c:pt>
                <c:pt idx="16">
                  <c:v>3318.0690631270891</c:v>
                </c:pt>
                <c:pt idx="17">
                  <c:v>3594.8457529447778</c:v>
                </c:pt>
                <c:pt idx="18">
                  <c:v>3871.5097568881902</c:v>
                </c:pt>
                <c:pt idx="19">
                  <c:v>4040.1126534265586</c:v>
                </c:pt>
                <c:pt idx="20">
                  <c:v>4157.9185450714194</c:v>
                </c:pt>
                <c:pt idx="21">
                  <c:v>4205.8559169205446</c:v>
                </c:pt>
                <c:pt idx="22">
                  <c:v>4252.8205707668267</c:v>
                </c:pt>
                <c:pt idx="23">
                  <c:v>4298.8497455168781</c:v>
                </c:pt>
                <c:pt idx="24">
                  <c:v>4235.984595315309</c:v>
                </c:pt>
                <c:pt idx="25">
                  <c:v>4172.0524025646046</c:v>
                </c:pt>
                <c:pt idx="26">
                  <c:v>4066.7358422539469</c:v>
                </c:pt>
                <c:pt idx="27">
                  <c:v>3953.9066950284168</c:v>
                </c:pt>
                <c:pt idx="28">
                  <c:v>3833.1301143338887</c:v>
                </c:pt>
                <c:pt idx="29">
                  <c:v>3703.9492891620621</c:v>
                </c:pt>
                <c:pt idx="30">
                  <c:v>3365.8843399111261</c:v>
                </c:pt>
              </c:numCache>
            </c:numRef>
          </c:val>
          <c:smooth val="0"/>
          <c:extLst>
            <c:ext xmlns:c16="http://schemas.microsoft.com/office/drawing/2014/chart" uri="{C3380CC4-5D6E-409C-BE32-E72D297353CC}">
              <c16:uniqueId val="{00000005-1118-4531-AA42-AD7E92AC9586}"/>
            </c:ext>
          </c:extLst>
        </c:ser>
        <c:dLbls>
          <c:showLegendKey val="0"/>
          <c:showVal val="0"/>
          <c:showCatName val="0"/>
          <c:showSerName val="0"/>
          <c:showPercent val="0"/>
          <c:showBubbleSize val="0"/>
        </c:dLbls>
        <c:marker val="1"/>
        <c:smooth val="0"/>
        <c:axId val="1846658336"/>
        <c:axId val="1846575952"/>
      </c:lineChart>
      <c:catAx>
        <c:axId val="1846658336"/>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ja-JP" altLang="en-US" sz="1200"/>
                  <a:t>年齢</a:t>
                </a:r>
                <a:endParaRPr lang="en-US" altLang="ja-JP" sz="1200"/>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lt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crossAx val="1846575952"/>
        <c:crosses val="autoZero"/>
        <c:auto val="1"/>
        <c:lblAlgn val="ctr"/>
        <c:lblOffset val="100"/>
        <c:tickLblSkip val="5"/>
        <c:noMultiLvlLbl val="0"/>
      </c:catAx>
      <c:valAx>
        <c:axId val="1846575952"/>
        <c:scaling>
          <c:orientation val="minMax"/>
        </c:scaling>
        <c:delete val="0"/>
        <c:axPos val="l"/>
        <c:majorGridlines>
          <c:spPr>
            <a:ln w="9525" cap="flat" cmpd="sng" algn="ctr">
              <a:solidFill>
                <a:schemeClr val="tx1">
                  <a:lumMod val="15000"/>
                  <a:lumOff val="85000"/>
                </a:schemeClr>
              </a:solidFill>
              <a:round/>
            </a:ln>
            <a:effectLst/>
          </c:spPr>
        </c:majorGridlines>
        <c:numFmt formatCode="#,##0_ ;[Red]\-#,##0\ "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1846658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a:t>家計収支（キャッシュフロー）の推移（万円）</a:t>
            </a:r>
          </a:p>
        </c:rich>
      </c:tx>
      <c:layout>
        <c:manualLayout>
          <c:xMode val="edge"/>
          <c:yMode val="edge"/>
          <c:x val="0.38858068500595"/>
          <c:y val="1.317210128204995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1"/>
          <c:order val="0"/>
          <c:tx>
            <c:strRef>
              <c:f>'LPS 入力用'!$B$14</c:f>
              <c:strCache>
                <c:ptCount val="1"/>
              </c:strCache>
            </c:strRef>
          </c:tx>
          <c:spPr>
            <a:solidFill>
              <a:schemeClr val="accent1">
                <a:lumMod val="75000"/>
              </a:schemeClr>
            </a:solidFill>
            <a:ln>
              <a:noFill/>
            </a:ln>
            <a:effectLst/>
          </c:spPr>
          <c:invertIfNegative val="0"/>
          <c:cat>
            <c:numRef>
              <c:f>'LPS 入力用'!$E$7:$AI$7</c:f>
              <c:numCache>
                <c:formatCode>General</c:formatCode>
                <c:ptCount val="3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'LPS 入力用'!$E$14:$AI$14</c:f>
              <c:numCache>
                <c:formatCode>#,##0_ ;[Red]\-#,##0\ </c:formatCode>
                <c:ptCount val="31"/>
              </c:numCache>
            </c:numRef>
          </c:val>
          <c:extLst>
            <c:ext xmlns:c16="http://schemas.microsoft.com/office/drawing/2014/chart" uri="{C3380CC4-5D6E-409C-BE32-E72D297353CC}">
              <c16:uniqueId val="{00000000-0B63-49DD-B438-1C259BA3A3E6}"/>
            </c:ext>
          </c:extLst>
        </c:ser>
        <c:ser>
          <c:idx val="2"/>
          <c:order val="1"/>
          <c:tx>
            <c:strRef>
              <c:f>'LPS 入力用'!$B$15</c:f>
              <c:strCache>
                <c:ptCount val="1"/>
              </c:strCache>
            </c:strRef>
          </c:tx>
          <c:spPr>
            <a:solidFill>
              <a:schemeClr val="accent2">
                <a:lumMod val="40000"/>
                <a:lumOff val="60000"/>
              </a:schemeClr>
            </a:solidFill>
            <a:ln>
              <a:noFill/>
            </a:ln>
            <a:effectLst/>
          </c:spPr>
          <c:invertIfNegative val="0"/>
          <c:cat>
            <c:numRef>
              <c:f>'LPS 入力用'!$E$7:$AI$7</c:f>
              <c:numCache>
                <c:formatCode>General</c:formatCode>
                <c:ptCount val="3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'LPS 入力用'!$E$15:$AI$15</c:f>
              <c:numCache>
                <c:formatCode>#,##0_ ;[Red]\-#,##0\ </c:formatCode>
                <c:ptCount val="31"/>
              </c:numCache>
            </c:numRef>
          </c:val>
          <c:extLst xmlns:c15="http://schemas.microsoft.com/office/drawing/2012/chart">
            <c:ext xmlns:c16="http://schemas.microsoft.com/office/drawing/2014/chart" uri="{C3380CC4-5D6E-409C-BE32-E72D297353CC}">
              <c16:uniqueId val="{00000001-0B63-49DD-B438-1C259BA3A3E6}"/>
            </c:ext>
          </c:extLst>
        </c:ser>
        <c:ser>
          <c:idx val="3"/>
          <c:order val="2"/>
          <c:tx>
            <c:strRef>
              <c:f>'LPS 入力用'!$B$16</c:f>
              <c:strCache>
                <c:ptCount val="1"/>
              </c:strCache>
            </c:strRef>
          </c:tx>
          <c:spPr>
            <a:solidFill>
              <a:schemeClr val="accent4">
                <a:lumMod val="60000"/>
                <a:lumOff val="40000"/>
              </a:schemeClr>
            </a:solidFill>
            <a:ln>
              <a:noFill/>
            </a:ln>
            <a:effectLst/>
          </c:spPr>
          <c:invertIfNegative val="0"/>
          <c:cat>
            <c:numRef>
              <c:f>'LPS 入力用'!$E$7:$AI$7</c:f>
              <c:numCache>
                <c:formatCode>General</c:formatCode>
                <c:ptCount val="3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'LPS 入力用'!$E$16:$AI$16</c:f>
              <c:numCache>
                <c:formatCode>#,##0_ ;[Red]\-#,##0\ </c:formatCode>
                <c:ptCount val="31"/>
              </c:numCache>
            </c:numRef>
          </c:val>
          <c:extLst xmlns:c15="http://schemas.microsoft.com/office/drawing/2012/chart">
            <c:ext xmlns:c16="http://schemas.microsoft.com/office/drawing/2014/chart" uri="{C3380CC4-5D6E-409C-BE32-E72D297353CC}">
              <c16:uniqueId val="{00000002-0B63-49DD-B438-1C259BA3A3E6}"/>
            </c:ext>
          </c:extLst>
        </c:ser>
        <c:ser>
          <c:idx val="4"/>
          <c:order val="3"/>
          <c:tx>
            <c:strRef>
              <c:f>'LPS 入力用'!$B$17</c:f>
              <c:strCache>
                <c:ptCount val="1"/>
              </c:strCache>
            </c:strRef>
          </c:tx>
          <c:spPr>
            <a:solidFill>
              <a:schemeClr val="accent4">
                <a:lumMod val="20000"/>
                <a:lumOff val="80000"/>
              </a:schemeClr>
            </a:solidFill>
            <a:ln>
              <a:noFill/>
            </a:ln>
            <a:effectLst/>
          </c:spPr>
          <c:invertIfNegative val="0"/>
          <c:cat>
            <c:numRef>
              <c:f>'LPS 入力用'!$E$7:$AI$7</c:f>
              <c:numCache>
                <c:formatCode>General</c:formatCode>
                <c:ptCount val="3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'LPS 入力用'!$E$17:$AI$17</c:f>
              <c:numCache>
                <c:formatCode>#,##0_ ;[Red]\-#,##0\ </c:formatCode>
                <c:ptCount val="31"/>
              </c:numCache>
            </c:numRef>
          </c:val>
          <c:extLst xmlns:c15="http://schemas.microsoft.com/office/drawing/2012/chart">
            <c:ext xmlns:c16="http://schemas.microsoft.com/office/drawing/2014/chart" uri="{C3380CC4-5D6E-409C-BE32-E72D297353CC}">
              <c16:uniqueId val="{00000003-0B63-49DD-B438-1C259BA3A3E6}"/>
            </c:ext>
          </c:extLst>
        </c:ser>
        <c:ser>
          <c:idx val="9"/>
          <c:order val="4"/>
          <c:tx>
            <c:strRef>
              <c:f>'LPS 入力用'!$B$18</c:f>
              <c:strCache>
                <c:ptCount val="1"/>
              </c:strCache>
            </c:strRef>
          </c:tx>
          <c:spPr>
            <a:solidFill>
              <a:schemeClr val="accent1">
                <a:lumMod val="50000"/>
              </a:schemeClr>
            </a:solidFill>
            <a:ln>
              <a:noFill/>
            </a:ln>
            <a:effectLst/>
          </c:spPr>
          <c:invertIfNegative val="0"/>
          <c:cat>
            <c:numRef>
              <c:f>'LPS 入力用'!$E$7:$AI$7</c:f>
              <c:numCache>
                <c:formatCode>General</c:formatCode>
                <c:ptCount val="3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'LPS 入力用'!$E$18:$AI$18</c:f>
              <c:numCache>
                <c:formatCode>#,##0_ ;[Red]\-#,##0\ </c:formatCode>
                <c:ptCount val="31"/>
              </c:numCache>
            </c:numRef>
          </c:val>
          <c:extLst xmlns:c15="http://schemas.microsoft.com/office/drawing/2012/chart">
            <c:ext xmlns:c16="http://schemas.microsoft.com/office/drawing/2014/chart" uri="{C3380CC4-5D6E-409C-BE32-E72D297353CC}">
              <c16:uniqueId val="{00000004-0B63-49DD-B438-1C259BA3A3E6}"/>
            </c:ext>
          </c:extLst>
        </c:ser>
        <c:ser>
          <c:idx val="10"/>
          <c:order val="5"/>
          <c:tx>
            <c:strRef>
              <c:f>'LPS 入力用'!$B$19</c:f>
              <c:strCache>
                <c:ptCount val="1"/>
              </c:strCache>
            </c:strRef>
          </c:tx>
          <c:spPr>
            <a:solidFill>
              <a:schemeClr val="accent3">
                <a:lumMod val="75000"/>
              </a:schemeClr>
            </a:solidFill>
            <a:ln>
              <a:noFill/>
            </a:ln>
            <a:effectLst/>
          </c:spPr>
          <c:invertIfNegative val="0"/>
          <c:cat>
            <c:numRef>
              <c:f>'LPS 入力用'!$E$7:$AI$7</c:f>
              <c:numCache>
                <c:formatCode>General</c:formatCode>
                <c:ptCount val="3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'LPS 入力用'!$E$19:$AI$19</c:f>
              <c:numCache>
                <c:formatCode>#,##0_ ;[Red]\-#,##0\ </c:formatCode>
                <c:ptCount val="31"/>
              </c:numCache>
            </c:numRef>
          </c:val>
          <c:extLst xmlns:c15="http://schemas.microsoft.com/office/drawing/2012/chart">
            <c:ext xmlns:c16="http://schemas.microsoft.com/office/drawing/2014/chart" uri="{C3380CC4-5D6E-409C-BE32-E72D297353CC}">
              <c16:uniqueId val="{00000005-0B63-49DD-B438-1C259BA3A3E6}"/>
            </c:ext>
          </c:extLst>
        </c:ser>
        <c:ser>
          <c:idx val="11"/>
          <c:order val="6"/>
          <c:tx>
            <c:strRef>
              <c:f>'LPS 入力用'!$B$20</c:f>
              <c:strCache>
                <c:ptCount val="1"/>
              </c:strCache>
            </c:strRef>
          </c:tx>
          <c:spPr>
            <a:solidFill>
              <a:schemeClr val="accent2">
                <a:lumMod val="50000"/>
              </a:schemeClr>
            </a:solidFill>
            <a:ln>
              <a:noFill/>
            </a:ln>
            <a:effectLst/>
          </c:spPr>
          <c:invertIfNegative val="0"/>
          <c:cat>
            <c:numRef>
              <c:f>'LPS 入力用'!$E$7:$AI$7</c:f>
              <c:numCache>
                <c:formatCode>General</c:formatCode>
                <c:ptCount val="3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'LPS 入力用'!$E$20:$AI$20</c:f>
              <c:numCache>
                <c:formatCode>#,##0_ ;[Red]\-#,##0\ </c:formatCode>
                <c:ptCount val="31"/>
              </c:numCache>
            </c:numRef>
          </c:val>
          <c:extLst xmlns:c15="http://schemas.microsoft.com/office/drawing/2012/chart">
            <c:ext xmlns:c16="http://schemas.microsoft.com/office/drawing/2014/chart" uri="{C3380CC4-5D6E-409C-BE32-E72D297353CC}">
              <c16:uniqueId val="{00000006-0B63-49DD-B438-1C259BA3A3E6}"/>
            </c:ext>
          </c:extLst>
        </c:ser>
        <c:ser>
          <c:idx val="12"/>
          <c:order val="7"/>
          <c:tx>
            <c:strRef>
              <c:f>'LPS 入力用'!$B$21</c:f>
              <c:strCache>
                <c:ptCount val="1"/>
                <c:pt idx="0">
                  <c:v>基本生活費</c:v>
                </c:pt>
              </c:strCache>
            </c:strRef>
          </c:tx>
          <c:spPr>
            <a:solidFill>
              <a:schemeClr val="accent6">
                <a:lumMod val="75000"/>
              </a:schemeClr>
            </a:solidFill>
            <a:ln>
              <a:noFill/>
            </a:ln>
            <a:effectLst/>
          </c:spPr>
          <c:invertIfNegative val="0"/>
          <c:cat>
            <c:numRef>
              <c:f>'LPS 入力用'!$E$7:$AI$7</c:f>
              <c:numCache>
                <c:formatCode>General</c:formatCode>
                <c:ptCount val="3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'LPS 入力用'!$E$21:$AI$21</c:f>
              <c:numCache>
                <c:formatCode>#,##0_ ;[Red]\-#,##0\ </c:formatCode>
                <c:ptCount val="31"/>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xmlns:c15="http://schemas.microsoft.com/office/drawing/2012/chart">
            <c:ext xmlns:c16="http://schemas.microsoft.com/office/drawing/2014/chart" uri="{C3380CC4-5D6E-409C-BE32-E72D297353CC}">
              <c16:uniqueId val="{00000007-0B63-49DD-B438-1C259BA3A3E6}"/>
            </c:ext>
          </c:extLst>
        </c:ser>
        <c:ser>
          <c:idx val="13"/>
          <c:order val="8"/>
          <c:tx>
            <c:strRef>
              <c:f>'LPS 入力用'!$B$22</c:f>
              <c:strCache>
                <c:ptCount val="1"/>
                <c:pt idx="0">
                  <c:v>特別生活費</c:v>
                </c:pt>
              </c:strCache>
            </c:strRef>
          </c:tx>
          <c:spPr>
            <a:solidFill>
              <a:schemeClr val="accent6">
                <a:lumMod val="60000"/>
                <a:lumOff val="40000"/>
              </a:schemeClr>
            </a:solidFill>
            <a:ln>
              <a:noFill/>
            </a:ln>
            <a:effectLst/>
          </c:spPr>
          <c:invertIfNegative val="0"/>
          <c:cat>
            <c:numRef>
              <c:f>'LPS 入力用'!$E$7:$AI$7</c:f>
              <c:numCache>
                <c:formatCode>General</c:formatCode>
                <c:ptCount val="3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'LPS 入力用'!$E$22:$AI$22</c:f>
              <c:numCache>
                <c:formatCode>#,##0_ ;[Red]\-#,##0\ </c:formatCode>
                <c:ptCount val="31"/>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xmlns:c15="http://schemas.microsoft.com/office/drawing/2012/chart">
            <c:ext xmlns:c16="http://schemas.microsoft.com/office/drawing/2014/chart" uri="{C3380CC4-5D6E-409C-BE32-E72D297353CC}">
              <c16:uniqueId val="{00000008-0B63-49DD-B438-1C259BA3A3E6}"/>
            </c:ext>
          </c:extLst>
        </c:ser>
        <c:ser>
          <c:idx val="14"/>
          <c:order val="9"/>
          <c:tx>
            <c:strRef>
              <c:f>'LPS 入力用'!$B$23</c:f>
              <c:strCache>
                <c:ptCount val="1"/>
                <c:pt idx="0">
                  <c:v>住居費</c:v>
                </c:pt>
              </c:strCache>
            </c:strRef>
          </c:tx>
          <c:spPr>
            <a:solidFill>
              <a:schemeClr val="tx2">
                <a:lumMod val="60000"/>
                <a:lumOff val="40000"/>
              </a:schemeClr>
            </a:solidFill>
            <a:ln>
              <a:noFill/>
            </a:ln>
            <a:effectLst/>
          </c:spPr>
          <c:invertIfNegative val="0"/>
          <c:val>
            <c:numRef>
              <c:f>'LPS 入力用'!$E$23:$AI$23</c:f>
              <c:numCache>
                <c:formatCode>#,##0_ ;[Red]\-#,##0\ </c:formatCode>
                <c:ptCount val="31"/>
              </c:numCache>
            </c:numRef>
          </c:val>
          <c:extLst>
            <c:ext xmlns:c16="http://schemas.microsoft.com/office/drawing/2014/chart" uri="{C3380CC4-5D6E-409C-BE32-E72D297353CC}">
              <c16:uniqueId val="{00000009-0B63-49DD-B438-1C259BA3A3E6}"/>
            </c:ext>
          </c:extLst>
        </c:ser>
        <c:ser>
          <c:idx val="15"/>
          <c:order val="10"/>
          <c:tx>
            <c:strRef>
              <c:f>'LPS 入力用'!$B$24</c:f>
              <c:strCache>
                <c:ptCount val="1"/>
                <c:pt idx="0">
                  <c:v>保険料</c:v>
                </c:pt>
              </c:strCache>
            </c:strRef>
          </c:tx>
          <c:spPr>
            <a:solidFill>
              <a:schemeClr val="tx2">
                <a:lumMod val="40000"/>
                <a:lumOff val="60000"/>
              </a:schemeClr>
            </a:solidFill>
            <a:ln>
              <a:noFill/>
            </a:ln>
            <a:effectLst/>
          </c:spPr>
          <c:invertIfNegative val="0"/>
          <c:cat>
            <c:numRef>
              <c:f>'LPS 入力用'!$E$7:$AI$7</c:f>
              <c:numCache>
                <c:formatCode>General</c:formatCode>
                <c:ptCount val="3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'LPS 入力用'!$E$24:$AI$24</c:f>
              <c:numCache>
                <c:formatCode>#,##0_ ;[Red]\-#,##0\ </c:formatCode>
                <c:ptCount val="31"/>
              </c:numCache>
            </c:numRef>
          </c:val>
          <c:extLst>
            <c:ext xmlns:c16="http://schemas.microsoft.com/office/drawing/2014/chart" uri="{C3380CC4-5D6E-409C-BE32-E72D297353CC}">
              <c16:uniqueId val="{0000000A-0B63-49DD-B438-1C259BA3A3E6}"/>
            </c:ext>
          </c:extLst>
        </c:ser>
        <c:ser>
          <c:idx val="16"/>
          <c:order val="11"/>
          <c:tx>
            <c:strRef>
              <c:f>'LPS 入力用'!$B$25</c:f>
              <c:strCache>
                <c:ptCount val="1"/>
                <c:pt idx="0">
                  <c:v>一時支出</c:v>
                </c:pt>
              </c:strCache>
            </c:strRef>
          </c:tx>
          <c:spPr>
            <a:solidFill>
              <a:srgbClr val="FFC000"/>
            </a:solidFill>
            <a:ln>
              <a:noFill/>
            </a:ln>
            <a:effectLst/>
          </c:spPr>
          <c:invertIfNegative val="0"/>
          <c:cat>
            <c:numRef>
              <c:f>'LPS 入力用'!$E$7:$AI$7</c:f>
              <c:numCache>
                <c:formatCode>General</c:formatCode>
                <c:ptCount val="3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'LPS 入力用'!$E$25:$AI$25</c:f>
              <c:numCache>
                <c:formatCode>#,##0_ ;[Red]\-#,##0\ </c:formatCode>
                <c:ptCount val="31"/>
              </c:numCache>
            </c:numRef>
          </c:val>
          <c:extLst>
            <c:ext xmlns:c16="http://schemas.microsoft.com/office/drawing/2014/chart" uri="{C3380CC4-5D6E-409C-BE32-E72D297353CC}">
              <c16:uniqueId val="{0000000B-0B63-49DD-B438-1C259BA3A3E6}"/>
            </c:ext>
          </c:extLst>
        </c:ser>
        <c:ser>
          <c:idx val="18"/>
          <c:order val="12"/>
          <c:tx>
            <c:strRef>
              <c:f>'LPS 入力用'!$B$26</c:f>
              <c:strCache>
                <c:ptCount val="1"/>
                <c:pt idx="0">
                  <c:v>教育費</c:v>
                </c:pt>
              </c:strCache>
            </c:strRef>
          </c:tx>
          <c:spPr>
            <a:solidFill>
              <a:schemeClr val="tx1">
                <a:lumMod val="50000"/>
                <a:lumOff val="50000"/>
              </a:schemeClr>
            </a:solidFill>
            <a:ln>
              <a:noFill/>
            </a:ln>
            <a:effectLst/>
          </c:spPr>
          <c:invertIfNegative val="0"/>
          <c:cat>
            <c:numRef>
              <c:f>'LPS 入力用'!$E$7:$AI$7</c:f>
              <c:numCache>
                <c:formatCode>General</c:formatCode>
                <c:ptCount val="3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'LPS 入力用'!$E$26:$AI$26</c:f>
              <c:numCache>
                <c:formatCode>#,##0_ ;[Red]\-#,##0\ </c:formatCode>
                <c:ptCount val="31"/>
              </c:numCache>
            </c:numRef>
          </c:val>
          <c:extLst>
            <c:ext xmlns:c16="http://schemas.microsoft.com/office/drawing/2014/chart" uri="{C3380CC4-5D6E-409C-BE32-E72D297353CC}">
              <c16:uniqueId val="{0000000C-0B63-49DD-B438-1C259BA3A3E6}"/>
            </c:ext>
          </c:extLst>
        </c:ser>
        <c:ser>
          <c:idx val="19"/>
          <c:order val="13"/>
          <c:tx>
            <c:strRef>
              <c:f>'LPS 入力用'!$B$27</c:f>
              <c:strCache>
                <c:ptCount val="1"/>
              </c:strCache>
            </c:strRef>
          </c:tx>
          <c:spPr>
            <a:solidFill>
              <a:schemeClr val="bg1">
                <a:lumMod val="65000"/>
              </a:schemeClr>
            </a:solidFill>
            <a:ln>
              <a:noFill/>
            </a:ln>
            <a:effectLst/>
          </c:spPr>
          <c:invertIfNegative val="0"/>
          <c:cat>
            <c:numRef>
              <c:f>'LPS 入力用'!$E$7:$AI$7</c:f>
              <c:numCache>
                <c:formatCode>General</c:formatCode>
                <c:ptCount val="3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'LPS 入力用'!$E$27:$AI$27</c:f>
              <c:numCache>
                <c:formatCode>#,##0_ ;[Red]\-#,##0\ </c:formatCode>
                <c:ptCount val="31"/>
              </c:numCache>
            </c:numRef>
          </c:val>
          <c:extLst>
            <c:ext xmlns:c16="http://schemas.microsoft.com/office/drawing/2014/chart" uri="{C3380CC4-5D6E-409C-BE32-E72D297353CC}">
              <c16:uniqueId val="{0000000D-0B63-49DD-B438-1C259BA3A3E6}"/>
            </c:ext>
          </c:extLst>
        </c:ser>
        <c:ser>
          <c:idx val="20"/>
          <c:order val="14"/>
          <c:tx>
            <c:strRef>
              <c:f>'LPS 入力用'!$B$28</c:f>
              <c:strCache>
                <c:ptCount val="1"/>
              </c:strCache>
            </c:strRef>
          </c:tx>
          <c:spPr>
            <a:solidFill>
              <a:schemeClr val="accent5">
                <a:lumMod val="50000"/>
              </a:schemeClr>
            </a:solidFill>
            <a:ln>
              <a:noFill/>
            </a:ln>
            <a:effectLst/>
          </c:spPr>
          <c:invertIfNegative val="0"/>
          <c:cat>
            <c:numRef>
              <c:f>'LPS 入力用'!$E$7:$AI$7</c:f>
              <c:numCache>
                <c:formatCode>General</c:formatCode>
                <c:ptCount val="3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'LPS 入力用'!$E$28:$AI$28</c:f>
              <c:numCache>
                <c:formatCode>#,##0_ ;[Red]\-#,##0\ </c:formatCode>
                <c:ptCount val="31"/>
              </c:numCache>
            </c:numRef>
          </c:val>
          <c:extLst>
            <c:ext xmlns:c16="http://schemas.microsoft.com/office/drawing/2014/chart" uri="{C3380CC4-5D6E-409C-BE32-E72D297353CC}">
              <c16:uniqueId val="{0000000E-0B63-49DD-B438-1C259BA3A3E6}"/>
            </c:ext>
          </c:extLst>
        </c:ser>
        <c:ser>
          <c:idx val="21"/>
          <c:order val="15"/>
          <c:tx>
            <c:strRef>
              <c:f>'LPS 入力用'!$B$29</c:f>
              <c:strCache>
                <c:ptCount val="1"/>
              </c:strCache>
            </c:strRef>
          </c:tx>
          <c:spPr>
            <a:solidFill>
              <a:schemeClr val="accent5">
                <a:lumMod val="75000"/>
              </a:schemeClr>
            </a:solidFill>
            <a:ln w="25400">
              <a:noFill/>
            </a:ln>
            <a:effectLst/>
          </c:spPr>
          <c:invertIfNegative val="0"/>
          <c:val>
            <c:numRef>
              <c:f>'LPS 入力用'!$E$29:$AI$29</c:f>
              <c:numCache>
                <c:formatCode>#,##0_ ;[Red]\-#,##0\ </c:formatCode>
                <c:ptCount val="31"/>
              </c:numCache>
            </c:numRef>
          </c:val>
          <c:extLst xmlns:c15="http://schemas.microsoft.com/office/drawing/2012/chart">
            <c:ext xmlns:c16="http://schemas.microsoft.com/office/drawing/2014/chart" uri="{C3380CC4-5D6E-409C-BE32-E72D297353CC}">
              <c16:uniqueId val="{0000000F-0B63-49DD-B438-1C259BA3A3E6}"/>
            </c:ext>
          </c:extLst>
        </c:ser>
        <c:ser>
          <c:idx val="0"/>
          <c:order val="16"/>
          <c:tx>
            <c:strRef>
              <c:f>'LPS 入力用'!$B$30</c:f>
              <c:strCache>
                <c:ptCount val="1"/>
              </c:strCache>
            </c:strRef>
          </c:tx>
          <c:spPr>
            <a:solidFill>
              <a:schemeClr val="accent5">
                <a:lumMod val="60000"/>
                <a:lumOff val="40000"/>
              </a:schemeClr>
            </a:solidFill>
            <a:ln>
              <a:noFill/>
            </a:ln>
            <a:effectLst/>
          </c:spPr>
          <c:invertIfNegative val="0"/>
          <c:val>
            <c:numRef>
              <c:f>'LPS 入力用'!$E$30:$AI$30</c:f>
              <c:numCache>
                <c:formatCode>#,##0_ ;[Red]\-#,##0\ </c:formatCode>
                <c:ptCount val="31"/>
              </c:numCache>
            </c:numRef>
          </c:val>
          <c:extLst xmlns:c15="http://schemas.microsoft.com/office/drawing/2012/chart">
            <c:ext xmlns:c16="http://schemas.microsoft.com/office/drawing/2014/chart" uri="{C3380CC4-5D6E-409C-BE32-E72D297353CC}">
              <c16:uniqueId val="{00000010-0B63-49DD-B438-1C259BA3A3E6}"/>
            </c:ext>
          </c:extLst>
        </c:ser>
        <c:dLbls>
          <c:showLegendKey val="0"/>
          <c:showVal val="0"/>
          <c:showCatName val="0"/>
          <c:showSerName val="0"/>
          <c:showPercent val="0"/>
          <c:showBubbleSize val="0"/>
        </c:dLbls>
        <c:gapWidth val="80"/>
        <c:overlap val="100"/>
        <c:axId val="1846658336"/>
        <c:axId val="1846575952"/>
        <c:extLst/>
      </c:barChart>
      <c:lineChart>
        <c:grouping val="stacked"/>
        <c:varyColors val="0"/>
        <c:ser>
          <c:idx val="22"/>
          <c:order val="17"/>
          <c:tx>
            <c:strRef>
              <c:f>'LPS 入力用'!$B$31</c:f>
              <c:strCache>
                <c:ptCount val="1"/>
                <c:pt idx="0">
                  <c:v>年間収支</c:v>
                </c:pt>
              </c:strCache>
            </c:strRef>
          </c:tx>
          <c:spPr>
            <a:ln w="38100" cap="rnd">
              <a:solidFill>
                <a:srgbClr val="FF0000"/>
              </a:solidFill>
              <a:round/>
              <a:headEnd w="lg" len="lg"/>
              <a:tailEnd w="lg" len="lg"/>
            </a:ln>
            <a:effectLst/>
          </c:spPr>
          <c:marker>
            <c:symbol val="circle"/>
            <c:size val="5"/>
            <c:spPr>
              <a:solidFill>
                <a:srgbClr val="FF0000"/>
              </a:solidFill>
              <a:ln w="50800">
                <a:solidFill>
                  <a:srgbClr val="FF0000"/>
                </a:solidFill>
              </a:ln>
              <a:effectLst/>
            </c:spPr>
          </c:marker>
          <c:val>
            <c:numRef>
              <c:f>'LPS 入力用'!$E$31:$AI$31</c:f>
              <c:numCache>
                <c:formatCode>#,##0_ ;[Red]\-#,##0\ </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11-0B63-49DD-B438-1C259BA3A3E6}"/>
            </c:ext>
          </c:extLst>
        </c:ser>
        <c:dLbls>
          <c:showLegendKey val="0"/>
          <c:showVal val="0"/>
          <c:showCatName val="0"/>
          <c:showSerName val="0"/>
          <c:showPercent val="0"/>
          <c:showBubbleSize val="0"/>
        </c:dLbls>
        <c:marker val="1"/>
        <c:smooth val="0"/>
        <c:axId val="1846658336"/>
        <c:axId val="1846575952"/>
      </c:lineChart>
      <c:catAx>
        <c:axId val="1846658336"/>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ja-JP" altLang="en-US" sz="1200"/>
                  <a:t>年齢</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crossAx val="1846575952"/>
        <c:crosses val="autoZero"/>
        <c:auto val="1"/>
        <c:lblAlgn val="ctr"/>
        <c:lblOffset val="100"/>
        <c:tickLblSkip val="5"/>
        <c:noMultiLvlLbl val="0"/>
      </c:catAx>
      <c:valAx>
        <c:axId val="1846575952"/>
        <c:scaling>
          <c:orientation val="minMax"/>
        </c:scaling>
        <c:delete val="0"/>
        <c:axPos val="l"/>
        <c:majorGridlines>
          <c:spPr>
            <a:ln w="9525" cap="flat" cmpd="sng" algn="ctr">
              <a:solidFill>
                <a:schemeClr val="tx1">
                  <a:lumMod val="15000"/>
                  <a:lumOff val="85000"/>
                </a:schemeClr>
              </a:solidFill>
              <a:round/>
            </a:ln>
            <a:effectLst/>
          </c:spPr>
        </c:majorGridlines>
        <c:numFmt formatCode="#,##0_ ;[Red]\-#,##0\ "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1846658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400"/>
              <a:t>資産残高（バランスシート）の推移（万円）</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'LPS 入力用'!$B$36</c:f>
              <c:strCache>
                <c:ptCount val="1"/>
                <c:pt idx="0">
                  <c:v>生活資金（預貯金）</c:v>
                </c:pt>
              </c:strCache>
            </c:strRef>
          </c:tx>
          <c:spPr>
            <a:solidFill>
              <a:schemeClr val="tx2">
                <a:lumMod val="60000"/>
                <a:lumOff val="40000"/>
              </a:schemeClr>
            </a:solidFill>
            <a:ln>
              <a:noFill/>
            </a:ln>
            <a:effectLst/>
          </c:spPr>
          <c:invertIfNegative val="0"/>
          <c:cat>
            <c:numRef>
              <c:extLst>
                <c:ext xmlns:c15="http://schemas.microsoft.com/office/drawing/2012/chart" uri="{02D57815-91ED-43cb-92C2-25804820EDAC}">
                  <c15:fullRef>
                    <c15:sqref>'LPS 入力用'!$D$7:$AI$7</c15:sqref>
                  </c15:fullRef>
                </c:ext>
              </c:extLst>
              <c:f>'LPS 入力用'!$E$7:$AI$7</c:f>
              <c:numCache>
                <c:formatCode>General</c:formatCode>
                <c:ptCount val="3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extLst>
                <c:ext xmlns:c15="http://schemas.microsoft.com/office/drawing/2012/chart" uri="{02D57815-91ED-43cb-92C2-25804820EDAC}">
                  <c15:fullRef>
                    <c15:sqref>'LPS 入力用'!$D$36:$AI$36</c15:sqref>
                  </c15:fullRef>
                </c:ext>
              </c:extLst>
              <c:f>'LPS 入力用'!$E$36:$AI$36</c:f>
              <c:numCache>
                <c:formatCode>#,##0_ ;[Red]\-#,##0\ </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0-D389-4CFC-ABEB-9DF4B499AC71}"/>
            </c:ext>
          </c:extLst>
        </c:ser>
        <c:ser>
          <c:idx val="1"/>
          <c:order val="1"/>
          <c:tx>
            <c:strRef>
              <c:f>'LPS 入力用'!$B$37</c:f>
              <c:strCache>
                <c:ptCount val="1"/>
                <c:pt idx="0">
                  <c:v>投資資産</c:v>
                </c:pt>
              </c:strCache>
            </c:strRef>
          </c:tx>
          <c:spPr>
            <a:solidFill>
              <a:schemeClr val="accent3">
                <a:lumMod val="50000"/>
              </a:schemeClr>
            </a:solidFill>
            <a:ln>
              <a:noFill/>
            </a:ln>
            <a:effectLst/>
          </c:spPr>
          <c:invertIfNegative val="0"/>
          <c:cat>
            <c:numRef>
              <c:extLst>
                <c:ext xmlns:c15="http://schemas.microsoft.com/office/drawing/2012/chart" uri="{02D57815-91ED-43cb-92C2-25804820EDAC}">
                  <c15:fullRef>
                    <c15:sqref>'LPS 入力用'!$D$7:$AI$7</c15:sqref>
                  </c15:fullRef>
                </c:ext>
              </c:extLst>
              <c:f>'LPS 入力用'!$E$7:$AI$7</c:f>
              <c:numCache>
                <c:formatCode>General</c:formatCode>
                <c:ptCount val="3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extLst>
                <c:ext xmlns:c15="http://schemas.microsoft.com/office/drawing/2012/chart" uri="{02D57815-91ED-43cb-92C2-25804820EDAC}">
                  <c15:fullRef>
                    <c15:sqref>'LPS 入力用'!$D$37:$AI$37</c15:sqref>
                  </c15:fullRef>
                </c:ext>
              </c:extLst>
              <c:f>'LPS 入力用'!$E$37:$AI$37</c:f>
              <c:numCache>
                <c:formatCode>#,##0_ ;[Red]\-#,##0\ </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1-D389-4CFC-ABEB-9DF4B499AC71}"/>
            </c:ext>
          </c:extLst>
        </c:ser>
        <c:ser>
          <c:idx val="8"/>
          <c:order val="2"/>
          <c:tx>
            <c:strRef>
              <c:f>'LPS 入力用'!$B$38</c:f>
              <c:strCache>
                <c:ptCount val="1"/>
                <c:pt idx="0">
                  <c:v>不動産</c:v>
                </c:pt>
              </c:strCache>
            </c:strRef>
          </c:tx>
          <c:spPr>
            <a:solidFill>
              <a:schemeClr val="accent4">
                <a:lumMod val="60000"/>
                <a:lumOff val="40000"/>
              </a:schemeClr>
            </a:solidFill>
            <a:ln w="38100" cap="rnd">
              <a:noFill/>
              <a:round/>
            </a:ln>
            <a:effectLst/>
          </c:spPr>
          <c:invertIfNegative val="0"/>
          <c:cat>
            <c:numRef>
              <c:extLst>
                <c:ext xmlns:c15="http://schemas.microsoft.com/office/drawing/2012/chart" uri="{02D57815-91ED-43cb-92C2-25804820EDAC}">
                  <c15:fullRef>
                    <c15:sqref>'LPS 入力用'!$D$7:$AI$7</c15:sqref>
                  </c15:fullRef>
                </c:ext>
              </c:extLst>
              <c:f>'LPS 入力用'!$E$7:$AI$7</c:f>
              <c:numCache>
                <c:formatCode>General</c:formatCode>
                <c:ptCount val="3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extLst>
                <c:ext xmlns:c15="http://schemas.microsoft.com/office/drawing/2012/chart" uri="{02D57815-91ED-43cb-92C2-25804820EDAC}">
                  <c15:fullRef>
                    <c15:sqref>'LPS 入力用'!$D$38:$AI$38</c15:sqref>
                  </c15:fullRef>
                </c:ext>
              </c:extLst>
              <c:f>'LPS 入力用'!$E$38:$AI$38</c:f>
              <c:numCache>
                <c:formatCode>#,##0_ ;[Red]\-#,##0\ </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2-D389-4CFC-ABEB-9DF4B499AC71}"/>
            </c:ext>
          </c:extLst>
        </c:ser>
        <c:ser>
          <c:idx val="2"/>
          <c:order val="3"/>
          <c:tx>
            <c:strRef>
              <c:f>'LPS 入力用'!$B$39</c:f>
              <c:strCache>
                <c:ptCount val="1"/>
                <c:pt idx="0">
                  <c:v>その他資産</c:v>
                </c:pt>
              </c:strCache>
            </c:strRef>
          </c:tx>
          <c:spPr>
            <a:solidFill>
              <a:schemeClr val="bg1">
                <a:lumMod val="65000"/>
              </a:schemeClr>
            </a:solidFill>
            <a:ln>
              <a:noFill/>
            </a:ln>
            <a:effectLst/>
          </c:spPr>
          <c:invertIfNegative val="0"/>
          <c:cat>
            <c:numRef>
              <c:extLst>
                <c:ext xmlns:c15="http://schemas.microsoft.com/office/drawing/2012/chart" uri="{02D57815-91ED-43cb-92C2-25804820EDAC}">
                  <c15:fullRef>
                    <c15:sqref>'LPS 入力用'!$D$7:$AI$7</c15:sqref>
                  </c15:fullRef>
                </c:ext>
              </c:extLst>
              <c:f>'LPS 入力用'!$E$7:$AI$7</c:f>
              <c:numCache>
                <c:formatCode>General</c:formatCode>
                <c:ptCount val="3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extLst>
                <c:ext xmlns:c15="http://schemas.microsoft.com/office/drawing/2012/chart" uri="{02D57815-91ED-43cb-92C2-25804820EDAC}">
                  <c15:fullRef>
                    <c15:sqref>'LPS 入力用'!$D$39:$AI$39</c15:sqref>
                  </c15:fullRef>
                </c:ext>
              </c:extLst>
              <c:f>'LPS 入力用'!$E$39:$AI$39</c:f>
              <c:numCache>
                <c:formatCode>#,##0_ ;[Red]\-#,##0\ </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3-D389-4CFC-ABEB-9DF4B499AC71}"/>
            </c:ext>
          </c:extLst>
        </c:ser>
        <c:ser>
          <c:idx val="3"/>
          <c:order val="4"/>
          <c:tx>
            <c:strRef>
              <c:f>'LPS 入力用'!$B$40</c:f>
              <c:strCache>
                <c:ptCount val="1"/>
                <c:pt idx="0">
                  <c:v>負債（住宅ローン等）</c:v>
                </c:pt>
              </c:strCache>
            </c:strRef>
          </c:tx>
          <c:spPr>
            <a:solidFill>
              <a:schemeClr val="accent6">
                <a:lumMod val="60000"/>
                <a:lumOff val="40000"/>
              </a:schemeClr>
            </a:solidFill>
            <a:ln>
              <a:noFill/>
            </a:ln>
            <a:effectLst/>
          </c:spPr>
          <c:invertIfNegative val="0"/>
          <c:cat>
            <c:numRef>
              <c:extLst>
                <c:ext xmlns:c15="http://schemas.microsoft.com/office/drawing/2012/chart" uri="{02D57815-91ED-43cb-92C2-25804820EDAC}">
                  <c15:fullRef>
                    <c15:sqref>'LPS 入力用'!$D$7:$AI$7</c15:sqref>
                  </c15:fullRef>
                </c:ext>
              </c:extLst>
              <c:f>'LPS 入力用'!$E$7:$AI$7</c:f>
              <c:numCache>
                <c:formatCode>General</c:formatCode>
                <c:ptCount val="3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extLst>
                <c:ext xmlns:c15="http://schemas.microsoft.com/office/drawing/2012/chart" uri="{02D57815-91ED-43cb-92C2-25804820EDAC}">
                  <c15:fullRef>
                    <c15:sqref>'LPS 入力用'!$D$40:$AI$40</c15:sqref>
                  </c15:fullRef>
                </c:ext>
              </c:extLst>
              <c:f>'LPS 入力用'!$E$40:$AI$40</c:f>
              <c:numCache>
                <c:formatCode>#,##0_ ;[Red]\-#,##0\ </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4-D389-4CFC-ABEB-9DF4B499AC71}"/>
            </c:ext>
          </c:extLst>
        </c:ser>
        <c:dLbls>
          <c:showLegendKey val="0"/>
          <c:showVal val="0"/>
          <c:showCatName val="0"/>
          <c:showSerName val="0"/>
          <c:showPercent val="0"/>
          <c:showBubbleSize val="0"/>
        </c:dLbls>
        <c:gapWidth val="150"/>
        <c:overlap val="100"/>
        <c:axId val="1846658336"/>
        <c:axId val="1846575952"/>
      </c:barChart>
      <c:lineChart>
        <c:grouping val="standard"/>
        <c:varyColors val="0"/>
        <c:ser>
          <c:idx val="4"/>
          <c:order val="5"/>
          <c:tx>
            <c:strRef>
              <c:f>'LPS 入力用'!$B$41</c:f>
              <c:strCache>
                <c:ptCount val="1"/>
                <c:pt idx="0">
                  <c:v>純資産</c:v>
                </c:pt>
              </c:strCache>
            </c:strRef>
          </c:tx>
          <c:spPr>
            <a:ln w="38100" cap="rnd">
              <a:solidFill>
                <a:srgbClr val="FF0000"/>
              </a:solidFill>
              <a:round/>
            </a:ln>
            <a:effectLst/>
          </c:spPr>
          <c:marker>
            <c:symbol val="circle"/>
            <c:size val="5"/>
            <c:spPr>
              <a:solidFill>
                <a:srgbClr val="FF0000"/>
              </a:solidFill>
              <a:ln w="50800">
                <a:solidFill>
                  <a:srgbClr val="FF0000"/>
                </a:solidFill>
              </a:ln>
              <a:effectLst/>
            </c:spPr>
          </c:marker>
          <c:dLbls>
            <c:dLbl>
              <c:idx val="30"/>
              <c:layout>
                <c:manualLayout>
                  <c:x val="-4.2087955874147509E-3"/>
                  <c:y val="-0.1056752586974830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389-4CFC-ABEB-9DF4B499AC71}"/>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'LPS 入力用'!$D$7:$AI$7</c15:sqref>
                  </c15:fullRef>
                </c:ext>
              </c:extLst>
              <c:f>'LPS 入力用'!$E$7:$AI$7</c:f>
              <c:numCache>
                <c:formatCode>General</c:formatCode>
                <c:ptCount val="3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extLst>
                <c:ext xmlns:c15="http://schemas.microsoft.com/office/drawing/2012/chart" uri="{02D57815-91ED-43cb-92C2-25804820EDAC}">
                  <c15:fullRef>
                    <c15:sqref>'LPS 入力用'!$D$41:$AI$41</c15:sqref>
                  </c15:fullRef>
                </c:ext>
              </c:extLst>
              <c:f>'LPS 入力用'!$E$41:$AI$41</c:f>
              <c:numCache>
                <c:formatCode>#,##0_ ;[Red]\-#,##0\ </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6-D389-4CFC-ABEB-9DF4B499AC71}"/>
            </c:ext>
          </c:extLst>
        </c:ser>
        <c:dLbls>
          <c:showLegendKey val="0"/>
          <c:showVal val="0"/>
          <c:showCatName val="0"/>
          <c:showSerName val="0"/>
          <c:showPercent val="0"/>
          <c:showBubbleSize val="0"/>
        </c:dLbls>
        <c:marker val="1"/>
        <c:smooth val="0"/>
        <c:axId val="1846658336"/>
        <c:axId val="1846575952"/>
      </c:lineChart>
      <c:catAx>
        <c:axId val="1846658336"/>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ja-JP" altLang="en-US" sz="1200"/>
                  <a:t>年齢</a:t>
                </a:r>
                <a:endParaRPr lang="en-US" altLang="ja-JP" sz="1200"/>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lt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crossAx val="1846575952"/>
        <c:crosses val="autoZero"/>
        <c:auto val="1"/>
        <c:lblAlgn val="ctr"/>
        <c:lblOffset val="100"/>
        <c:tickLblSkip val="5"/>
        <c:noMultiLvlLbl val="0"/>
      </c:catAx>
      <c:valAx>
        <c:axId val="1846575952"/>
        <c:scaling>
          <c:orientation val="minMax"/>
        </c:scaling>
        <c:delete val="0"/>
        <c:axPos val="l"/>
        <c:majorGridlines>
          <c:spPr>
            <a:ln w="9525" cap="flat" cmpd="sng" algn="ctr">
              <a:solidFill>
                <a:schemeClr val="tx1">
                  <a:lumMod val="15000"/>
                  <a:lumOff val="85000"/>
                </a:schemeClr>
              </a:solidFill>
              <a:round/>
            </a:ln>
            <a:effectLst/>
          </c:spPr>
        </c:majorGridlines>
        <c:numFmt formatCode="#,##0_ ;[Red]\-#,##0\ "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1846658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150448</xdr:colOff>
      <xdr:row>44</xdr:row>
      <xdr:rowOff>50755</xdr:rowOff>
    </xdr:from>
    <xdr:to>
      <xdr:col>19</xdr:col>
      <xdr:colOff>85472</xdr:colOff>
      <xdr:row>73</xdr:row>
      <xdr:rowOff>188443</xdr:rowOff>
    </xdr:to>
    <xdr:graphicFrame macro="">
      <xdr:nvGraphicFramePr>
        <xdr:cNvPr id="6" name="グラフ 5">
          <a:extLst>
            <a:ext uri="{FF2B5EF4-FFF2-40B4-BE49-F238E27FC236}">
              <a16:creationId xmlns:a16="http://schemas.microsoft.com/office/drawing/2014/main" id="{DE0A53B5-37DE-4757-AC36-2A4EC517B5A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494936</xdr:colOff>
      <xdr:row>44</xdr:row>
      <xdr:rowOff>50755</xdr:rowOff>
    </xdr:from>
    <xdr:to>
      <xdr:col>34</xdr:col>
      <xdr:colOff>627524</xdr:colOff>
      <xdr:row>73</xdr:row>
      <xdr:rowOff>188443</xdr:rowOff>
    </xdr:to>
    <xdr:graphicFrame macro="">
      <xdr:nvGraphicFramePr>
        <xdr:cNvPr id="7" name="グラフ 6">
          <a:extLst>
            <a:ext uri="{FF2B5EF4-FFF2-40B4-BE49-F238E27FC236}">
              <a16:creationId xmlns:a16="http://schemas.microsoft.com/office/drawing/2014/main" id="{7C4DCC37-3EF8-4A28-919B-A5F8C7F47E8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150448</xdr:colOff>
      <xdr:row>44</xdr:row>
      <xdr:rowOff>50755</xdr:rowOff>
    </xdr:from>
    <xdr:to>
      <xdr:col>19</xdr:col>
      <xdr:colOff>85472</xdr:colOff>
      <xdr:row>73</xdr:row>
      <xdr:rowOff>188443</xdr:rowOff>
    </xdr:to>
    <xdr:graphicFrame macro="">
      <xdr:nvGraphicFramePr>
        <xdr:cNvPr id="2" name="グラフ 1">
          <a:extLst>
            <a:ext uri="{FF2B5EF4-FFF2-40B4-BE49-F238E27FC236}">
              <a16:creationId xmlns:a16="http://schemas.microsoft.com/office/drawing/2014/main" id="{EC2A5ABD-413B-4E27-978D-ED8A37C9B03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494936</xdr:colOff>
      <xdr:row>44</xdr:row>
      <xdr:rowOff>50755</xdr:rowOff>
    </xdr:from>
    <xdr:to>
      <xdr:col>34</xdr:col>
      <xdr:colOff>627524</xdr:colOff>
      <xdr:row>73</xdr:row>
      <xdr:rowOff>188443</xdr:rowOff>
    </xdr:to>
    <xdr:graphicFrame macro="">
      <xdr:nvGraphicFramePr>
        <xdr:cNvPr id="3" name="グラフ 2">
          <a:extLst>
            <a:ext uri="{FF2B5EF4-FFF2-40B4-BE49-F238E27FC236}">
              <a16:creationId xmlns:a16="http://schemas.microsoft.com/office/drawing/2014/main" id="{1B90FC5A-C06B-4375-928E-71630692011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okot/Dropbox/0%20&#26666;&#24335;&#20250;&#31038;&#12454;&#12455;&#12523;&#12473;&#12506;&#12531;&#12488;/02%20&#36039;&#29987;&#24418;&#25104;&#12467;&#12531;&#12469;&#12523;&#12486;&#12451;&#12531;&#12464;/&#12514;&#12487;&#12523;&#12465;&#12540;&#12473;/LPS%20&#12514;&#12487;&#12523;&#12465;&#12540;&#12473;%20v6%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P&amp;CF シンプル"/>
      <sheetName val="LP&amp;CF"/>
      <sheetName val="Graph"/>
      <sheetName val="GraphIns1"/>
      <sheetName val="GraphIns2"/>
      <sheetName val="BS"/>
      <sheetName val="BS-M"/>
      <sheetName val="所得"/>
      <sheetName val="PL"/>
      <sheetName val="PL (2)"/>
      <sheetName val="Loan"/>
      <sheetName val="公的年金"/>
      <sheetName val="生命保険"/>
      <sheetName val="給与所得参考"/>
      <sheetName val="教育費データ"/>
    </sheetNames>
    <sheetDataSet>
      <sheetData sheetId="0" refreshError="1"/>
      <sheetData sheetId="1">
        <row r="4">
          <cell r="F4">
            <v>57</v>
          </cell>
        </row>
        <row r="19">
          <cell r="F19">
            <v>1800</v>
          </cell>
        </row>
        <row r="25">
          <cell r="F25">
            <v>480</v>
          </cell>
        </row>
        <row r="27">
          <cell r="F27">
            <v>2280</v>
          </cell>
        </row>
        <row r="28">
          <cell r="F28">
            <v>216</v>
          </cell>
        </row>
        <row r="29">
          <cell r="F29">
            <v>400</v>
          </cell>
        </row>
        <row r="30">
          <cell r="F30">
            <v>579.23979999999995</v>
          </cell>
        </row>
        <row r="31">
          <cell r="F31">
            <v>156.97239999999999</v>
          </cell>
        </row>
        <row r="32">
          <cell r="F32">
            <v>190.0538</v>
          </cell>
        </row>
        <row r="38">
          <cell r="F38">
            <v>1542.2659999999998</v>
          </cell>
        </row>
        <row r="39">
          <cell r="F39">
            <v>737.73400000000015</v>
          </cell>
        </row>
        <row r="53">
          <cell r="F53">
            <v>11076.734</v>
          </cell>
        </row>
        <row r="54">
          <cell r="F54">
            <v>20747</v>
          </cell>
        </row>
        <row r="55">
          <cell r="F55">
            <v>20747</v>
          </cell>
        </row>
        <row r="56">
          <cell r="F56">
            <v>20747</v>
          </cell>
        </row>
        <row r="57">
          <cell r="F57">
            <v>2465.4</v>
          </cell>
        </row>
        <row r="58">
          <cell r="F58">
            <v>0</v>
          </cell>
        </row>
        <row r="59">
          <cell r="F59">
            <v>12544</v>
          </cell>
        </row>
        <row r="60">
          <cell r="F60">
            <v>1512.6</v>
          </cell>
        </row>
        <row r="61">
          <cell r="F61">
            <v>48345.733999999997</v>
          </cell>
        </row>
        <row r="62">
          <cell r="F62">
            <v>48345.733999999997</v>
          </cell>
        </row>
        <row r="63">
          <cell r="F63">
            <v>48345.733999999997</v>
          </cell>
        </row>
        <row r="64">
          <cell r="F64">
            <v>-8820.741399999999</v>
          </cell>
        </row>
        <row r="65">
          <cell r="F65">
            <v>39524.992599999998</v>
          </cell>
        </row>
        <row r="66">
          <cell r="F66">
            <v>39524.992599999998</v>
          </cell>
        </row>
        <row r="67">
          <cell r="F67">
            <v>39524.992599999998</v>
          </cell>
        </row>
        <row r="70">
          <cell r="F70">
            <v>100</v>
          </cell>
        </row>
        <row r="71">
          <cell r="F71">
            <v>81</v>
          </cell>
        </row>
        <row r="73">
          <cell r="F73">
            <v>0</v>
          </cell>
        </row>
        <row r="74">
          <cell r="F74">
            <v>480</v>
          </cell>
        </row>
        <row r="75">
          <cell r="F75">
            <v>24</v>
          </cell>
        </row>
        <row r="77">
          <cell r="F77">
            <v>685</v>
          </cell>
        </row>
        <row r="79">
          <cell r="F79">
            <v>151.19999999999999</v>
          </cell>
        </row>
        <row r="80">
          <cell r="F80">
            <v>280</v>
          </cell>
        </row>
        <row r="81">
          <cell r="F81">
            <v>149</v>
          </cell>
        </row>
        <row r="82">
          <cell r="F82">
            <v>19.814399999999999</v>
          </cell>
        </row>
        <row r="83">
          <cell r="F83">
            <v>190.0538</v>
          </cell>
        </row>
        <row r="84">
          <cell r="F84">
            <v>0</v>
          </cell>
        </row>
        <row r="85">
          <cell r="F85">
            <v>0</v>
          </cell>
        </row>
        <row r="87">
          <cell r="F87">
            <v>790.06820000000005</v>
          </cell>
        </row>
        <row r="89">
          <cell r="F89">
            <v>-105.06820000000005</v>
          </cell>
        </row>
        <row r="101">
          <cell r="F101">
            <v>-38907.147424351031</v>
          </cell>
        </row>
      </sheetData>
      <sheetData sheetId="2">
        <row r="1">
          <cell r="C1">
            <v>31</v>
          </cell>
        </row>
      </sheetData>
      <sheetData sheetId="3">
        <row r="1">
          <cell r="C1">
            <v>31</v>
          </cell>
        </row>
      </sheetData>
      <sheetData sheetId="4" refreshError="1"/>
      <sheetData sheetId="5">
        <row r="2">
          <cell r="C2" t="str">
            <v>資産</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persons/person.xml><?xml version="1.0" encoding="utf-8"?>
<personList xmlns="http://schemas.microsoft.com/office/spreadsheetml/2018/threadedcomments" xmlns:x="http://schemas.openxmlformats.org/spreadsheetml/2006/main">
  <person displayName="Kenichi Yokota" id="{45E3325A-1AB6-481B-9EA0-41F11F3CB84A}" userId="0faf793eecc7ce60" providerId="Windows Live"/>
</personList>
</file>

<file path=xl/theme/theme1.xml><?xml version="1.0" encoding="utf-8"?>
<a:theme xmlns:a="http://schemas.openxmlformats.org/drawingml/2006/main" name="資産形成ハンドブック">
  <a:themeElements>
    <a:clrScheme name="ユーザー定義 1">
      <a:dk1>
        <a:sysClr val="windowText" lastClr="000000"/>
      </a:dk1>
      <a:lt1>
        <a:sysClr val="window" lastClr="FFFFFF"/>
      </a:lt1>
      <a:dk2>
        <a:srgbClr val="1F497D"/>
      </a:dk2>
      <a:lt2>
        <a:srgbClr val="EEECE1"/>
      </a:lt2>
      <a:accent1>
        <a:srgbClr val="98F48C"/>
      </a:accent1>
      <a:accent2>
        <a:srgbClr val="30E917"/>
      </a:accent2>
      <a:accent3>
        <a:srgbClr val="CCFAC6"/>
      </a:accent3>
      <a:accent4>
        <a:srgbClr val="8064A2"/>
      </a:accent4>
      <a:accent5>
        <a:srgbClr val="4BACC6"/>
      </a:accent5>
      <a:accent6>
        <a:srgbClr val="F79646"/>
      </a:accent6>
      <a:hlink>
        <a:srgbClr val="0000FF"/>
      </a:hlink>
      <a:folHlink>
        <a:srgbClr val="800080"/>
      </a:folHlink>
    </a:clrScheme>
    <a:fontScheme name="ユーザー定義 2">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資産形成ハンドブック" id="{2914B58A-0CED-424B-AD9F-C21E72243109}" vid="{771B7A31-1D28-4CD0-B253-745EE4552A48}"/>
    </a:ext>
  </a:extLst>
</a:theme>
</file>

<file path=xl/threadedComments/threadedComment1.xml><?xml version="1.0" encoding="utf-8"?>
<ThreadedComments xmlns="http://schemas.microsoft.com/office/spreadsheetml/2018/threadedcomments" xmlns:x="http://schemas.openxmlformats.org/spreadsheetml/2006/main">
  <threadedComment ref="E14" dT="2022-06-25T02:22:22.64" personId="{45E3325A-1AB6-481B-9EA0-41F11F3CB84A}" id="{288877E8-2A0A-4335-9A93-D58AB0CA93B9}">
    <text>収入については、プラスの金額（年額、万円）で、税・社会保険料控除後の手取りベースの金額を入力してください。</text>
  </threadedComment>
  <threadedComment ref="C21" dT="2025-07-01T06:01:34.14" personId="{45E3325A-1AB6-481B-9EA0-41F11F3CB84A}" id="{95ABEA64-859C-43AF-93E0-FA7C97BC1C93}">
    <text>インフレを反映させたい場合は、ご利用ください（セルF21～AI21）。</text>
  </threadedComment>
  <threadedComment ref="E21" dT="2022-06-13T01:12:44.72" personId="{45E3325A-1AB6-481B-9EA0-41F11F3CB84A}" id="{853BFDC9-C9A3-4B5F-B548-8A18AFD08CB5}">
    <text>支出については、マイナスの金額として入力してください。</text>
  </threadedComment>
  <threadedComment ref="C22" dT="2025-07-01T06:01:34.14" personId="{45E3325A-1AB6-481B-9EA0-41F11F3CB84A}" id="{8B3B7384-9AB3-45B5-9239-CCBB3AA0228F}">
    <text>インフレを反映させたい場合は、ご利用ください（セルF22～AI22）。</text>
  </threadedComment>
  <threadedComment ref="B23" dT="2022-06-25T22:43:07.47" personId="{45E3325A-1AB6-481B-9EA0-41F11F3CB84A}" id="{A1FE15EA-EB8A-410F-BD52-BDF12DB4859B}">
    <text>賃貸の場合は、家賃、更新料、保険料などの合計額を１年あたりの金額にして入力します。
持ち家の場合は、住宅ローン返済額、固定資産税、（マンションの場合）管理費・修繕積立金などの合計額を１年あたりの金額にして入力します。
持ち家の場合の住宅ローン計算は、必要に応じてB78セルにある住宅ローン計算をご利用ください。</text>
  </threadedComment>
  <threadedComment ref="B25" dT="2022-06-25T22:44:15.31" personId="{45E3325A-1AB6-481B-9EA0-41F11F3CB84A}" id="{CE1C20F2-5ADE-44FE-B451-8D51AA21BF8E}">
    <text>車の買い替え、家のリフォームなど、毎年はかからないものの、数年に１度発生するような支出がある場合には、こちらに入力してください。</text>
  </threadedComment>
  <threadedComment ref="B26" dT="2022-06-25T22:45:30.77" personId="{45E3325A-1AB6-481B-9EA0-41F11F3CB84A}" id="{E3D98CC4-62A8-45D9-91DE-5F2A65143343}">
    <text>お子様の教育費については、必要に応じてB94セルにある教育費データを参考にしながら入力してください。</text>
  </threadedComment>
  <threadedComment ref="B32" dT="2025-07-01T05:52:44.73" personId="{45E3325A-1AB6-481B-9EA0-41F11F3CB84A}" id="{CD7BCA31-B2B0-4D52-A272-2D076760939D}">
    <text>今後5年間の年間収支の合計です。
この金額がマイナスの場合、順次、金融資産から取り崩していく形となります。
お子さんの教育費負担が重くなる時期や、セカンドライフでの資産活用（取り崩し）期など、預貯金で確保しておくべき金額の目安にしていただければと思います。</text>
  </threadedComment>
  <threadedComment ref="C36" dT="2022-06-13T01:04:50.09" personId="{45E3325A-1AB6-481B-9EA0-41F11F3CB84A}" id="{F35DAAF8-66D9-414B-986E-F2338BB2F3FC}">
    <text>預貯金の利子率を入力してください。
0%のままでもよいかと思います。</text>
  </threadedComment>
  <threadedComment ref="C37" dT="2022-06-13T01:06:04.81" personId="{45E3325A-1AB6-481B-9EA0-41F11F3CB84A}" id="{ABD3D468-4628-4AE9-9900-36121F23649E}">
    <text>投資資産の期待リターンを入力してください。
アセット・アロケーションによりますが、2～5%程度が現実的な数字かと思います。
世界株式インデックスファンドなど、株式が中心の場合は4～5%程度でよいかと思います。</text>
  </threadedComment>
  <threadedComment ref="B39" dT="2022-06-25T22:53:15.99" personId="{45E3325A-1AB6-481B-9EA0-41F11F3CB84A}" id="{9A79CE54-2884-4C4A-B7D4-3E23A6EE1250}">
    <text>貯蓄性の生命保険に加入されている場合、解約返戻金の金額を入力してください。
その他、自動車、貴金属、ゴルフ会員権、美術品など、換金可能な資産がある場合にはこちらに入力してください。</text>
  </threadedComment>
  <threadedComment ref="D40" dT="2022-06-13T01:12:06.78" personId="{45E3325A-1AB6-481B-9EA0-41F11F3CB84A}" id="{154FE094-F1E7-407C-B330-A3693487EABE}">
    <text>負債（住宅ローン等）は、マイナスの金額として入力してください。</text>
  </threadedComment>
  <threadedComment ref="B42" dT="2022-06-06T07:22:29.88" personId="{45E3325A-1AB6-481B-9EA0-41F11F3CB84A}" id="{F917B5B3-D528-40C9-9553-4FE6C834CC21}">
    <text>つみたてNISAやiDeCoなどで新規に投資をしていく資産形成の場合はプラスの金額を入力してください。また、高齢期など投資資産を取り崩していく場合はマイナスの金額を入力してください。
プラスの金額なら、生活資金（預貯金）から投資資産へ、マイナスの金額なら投資資産から生活資金（預貯金）へ、振り替えられます。</text>
  </threadedComment>
  <threadedComment ref="B43" dT="2022-06-06T07:23:20.70" personId="{45E3325A-1AB6-481B-9EA0-41F11F3CB84A}" id="{B2DEA794-C547-41C0-AC92-FB8FDADA8B08}">
    <text>企業型確定拠出年金で、事業主が拠出する掛金がある場合にはその金額を入力してください。
その他、持株会等の奨励金がある場合もこちらに入力してください。
家計からの支出を伴わない形で、投資資産に加算されます。</text>
  </threadedComment>
  <threadedComment ref="D89" dT="2022-06-25T01:31:56.62" personId="{45E3325A-1AB6-481B-9EA0-41F11F3CB84A}" id="{4599810C-50E3-41CA-8F27-0786BB598313}">
    <text>直近の住宅ローン残高をマイナスの数字（単位：万円）で入力してください。</text>
  </threadedComment>
  <threadedComment ref="E91" dT="2022-06-25T01:33:49.89" personId="{45E3325A-1AB6-481B-9EA0-41F11F3CB84A}" id="{FB5E57A2-2F58-40B4-923F-66ECCA54464B}">
    <text>固定資産税や、管理費・修繕積立金（マンションの場合）の合計金額（年額、万円）を記入してください。
管理費・修繕積立金などの値上げが予想される場合には、その値上げも反映させておくとよいでしょう。</text>
  </threadedComment>
</ThreadedComments>
</file>

<file path=xl/threadedComments/threadedComment2.xml><?xml version="1.0" encoding="utf-8"?>
<ThreadedComments xmlns="http://schemas.microsoft.com/office/spreadsheetml/2018/threadedcomments" xmlns:x="http://schemas.openxmlformats.org/spreadsheetml/2006/main">
  <threadedComment ref="E14" dT="2022-06-25T02:22:22.64" personId="{45E3325A-1AB6-481B-9EA0-41F11F3CB84A}" id="{656AAE58-BF5D-468D-9CDF-309EC7F07815}">
    <text>収入については、プラスの金額（年額、万円）で、税・社会保険料控除後の手取りベースの金額を入力してください。</text>
  </threadedComment>
  <threadedComment ref="C21" dT="2025-07-01T06:01:34.14" personId="{45E3325A-1AB6-481B-9EA0-41F11F3CB84A}" id="{80EA6BA0-EBB6-4BC2-8D70-362145DE60D1}">
    <text>インフレを反映させたい場合は、ご利用ください（セルF21～AI21）。</text>
  </threadedComment>
  <threadedComment ref="E21" dT="2022-06-13T01:12:44.72" personId="{45E3325A-1AB6-481B-9EA0-41F11F3CB84A}" id="{E5424F82-1ACF-46A0-B98C-22024C1EB448}">
    <text>支出については、マイナスの金額として入力してください。</text>
  </threadedComment>
  <threadedComment ref="C22" dT="2025-07-01T06:01:34.14" personId="{45E3325A-1AB6-481B-9EA0-41F11F3CB84A}" id="{687EBF77-ACEC-4C04-A345-7A749D291F28}">
    <text>インフレを反映させたい場合は、ご利用ください（セルF22～AI22）。</text>
  </threadedComment>
  <threadedComment ref="B23" dT="2022-06-25T22:43:07.47" personId="{45E3325A-1AB6-481B-9EA0-41F11F3CB84A}" id="{AE34B803-D1B0-4DBB-B21B-88EE99042374}">
    <text>賃貸の場合は、家賃、更新料、保険料などの合計額を１年あたりの金額にして入力します。
持ち家の場合は、住宅ローン返済額、固定資産税、（マンションの場合）管理費・修繕積立金などの合計額を１年あたりの金額にして入力します。
持ち家の場合の住宅ローン計算は、必要に応じてB78セルにある住宅ローン計算をご利用ください。</text>
  </threadedComment>
  <threadedComment ref="B25" dT="2022-06-25T22:44:15.31" personId="{45E3325A-1AB6-481B-9EA0-41F11F3CB84A}" id="{3EC4F923-5635-4F37-91F5-C5913C5C4A67}">
    <text>車の買い替え、家のリフォームなど、毎年はかからないものの、数年に１度発生するような支出がある場合には、こちらに入力してください。</text>
  </threadedComment>
  <threadedComment ref="B26" dT="2022-06-25T22:45:30.77" personId="{45E3325A-1AB6-481B-9EA0-41F11F3CB84A}" id="{6E314BE1-0DA7-464C-977E-2F01B5611028}">
    <text>お子様の教育費については、必要に応じてB94セルにある教育費データを参考にしながら入力してください。</text>
  </threadedComment>
  <threadedComment ref="B32" dT="2025-07-01T05:52:44.73" personId="{45E3325A-1AB6-481B-9EA0-41F11F3CB84A}" id="{295EE9E1-935C-499B-A924-7BD845FB4265}">
    <text>今後5年間の年間収支の合計です。
この金額がマイナスの場合、順次、金融資産から取り崩していく形となります。
お子さんの教育費負担が重くなる時期や、セカンドライフでの資産活用（取り崩し）期など、預貯金で確保しておくべき金額の目安にしていただければと思います。</text>
  </threadedComment>
  <threadedComment ref="C36" dT="2022-06-13T01:04:50.09" personId="{45E3325A-1AB6-481B-9EA0-41F11F3CB84A}" id="{1150B3FA-1BFD-46AF-8D22-EF3F14ADF1E8}">
    <text>預貯金の利子率を入力してください。
0%のままでもよいかと思います。</text>
  </threadedComment>
  <threadedComment ref="C37" dT="2022-06-13T01:06:04.81" personId="{45E3325A-1AB6-481B-9EA0-41F11F3CB84A}" id="{F7E3AEC3-17CF-4A5F-815B-0BF5237D27C6}">
    <text>投資資産の期待リターンを入力してください。
アセット・アロケーションによりますが、2～5%程度が現実的な数字かと思います。
世界株式インデックスファンドなど、株式が中心の場合は4～5%程度でよいかと思います。</text>
  </threadedComment>
  <threadedComment ref="B39" dT="2022-06-25T22:53:15.99" personId="{45E3325A-1AB6-481B-9EA0-41F11F3CB84A}" id="{41590D03-3728-44C9-BA85-4A372527A6C9}">
    <text>貯蓄性の生命保険に加入されている場合、解約返戻金の金額を入力してください。
その他、自動車、貴金属、ゴルフ会員権、美術品など、換金可能な資産がある場合にはこちらに入力してください。</text>
  </threadedComment>
  <threadedComment ref="D40" dT="2022-06-13T01:12:06.78" personId="{45E3325A-1AB6-481B-9EA0-41F11F3CB84A}" id="{C78924C9-47C9-4ECA-A40B-3DC46FDA20FF}">
    <text>負債（住宅ローン等）は、マイナスの金額として入力してください。</text>
  </threadedComment>
  <threadedComment ref="B42" dT="2022-06-06T07:22:29.88" personId="{45E3325A-1AB6-481B-9EA0-41F11F3CB84A}" id="{BBBBD688-8197-4DE1-82BC-9117377B3FD2}">
    <text>つみたてNISAやiDeCoなどで新規に投資をしていく資産形成の場合はプラスの金額を入力してください。また、高齢期など投資資産を取り崩していく場合はマイナスの金額を入力してください。
プラスの金額なら、生活資金（預貯金）から投資資産へ、マイナスの金額なら投資資産から生活資金（預貯金）へ、振り替えられます。</text>
  </threadedComment>
  <threadedComment ref="B43" dT="2022-06-06T07:23:20.70" personId="{45E3325A-1AB6-481B-9EA0-41F11F3CB84A}" id="{F2095AE0-C433-4B02-B3E3-02B9E9A30F39}">
    <text>企業型確定拠出年金で、事業主が拠出する掛金がある場合にはその金額を入力してください。
その他、持株会等の奨励金がある場合もこちらに入力してください。
家計からの支出を伴わない形で、投資資産に加算されます。</text>
  </threadedComment>
  <threadedComment ref="D89" dT="2022-06-25T01:31:56.62" personId="{45E3325A-1AB6-481B-9EA0-41F11F3CB84A}" id="{88022B92-5416-44A8-8F1D-FF56188D9FCB}">
    <text>直近の住宅ローン残高をマイナスの数字（単位：万円）で入力してください。</text>
  </threadedComment>
  <threadedComment ref="E91" dT="2022-06-25T01:33:49.89" personId="{45E3325A-1AB6-481B-9EA0-41F11F3CB84A}" id="{E98BF90B-51E0-4FDC-A224-B685729087DB}">
    <text>固定資産税や、管理費・修繕積立金（マンションの場合）の合計金額（年額、万円）を記入してください。
管理費・修繕積立金などの値上げが予想される場合には、その値上げも反映させておくとよいでしょう。</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1645E-C54F-4C4A-947B-330EB5054AB4}">
  <sheetPr>
    <pageSetUpPr fitToPage="1"/>
  </sheetPr>
  <dimension ref="A1:AW109"/>
  <sheetViews>
    <sheetView showGridLines="0" tabSelected="1" zoomScale="70" zoomScaleNormal="70" workbookViewId="0">
      <pane xSplit="3" ySplit="12" topLeftCell="D13" activePane="bottomRight" state="frozen"/>
      <selection pane="topRight" activeCell="D1" sqref="D1"/>
      <selection pane="bottomLeft" activeCell="A13" sqref="A13"/>
      <selection pane="bottomRight" activeCell="B51" sqref="B51"/>
    </sheetView>
  </sheetViews>
  <sheetFormatPr defaultColWidth="8.90625" defaultRowHeight="15"/>
  <cols>
    <col min="1" max="1" width="8.1796875" style="2" bestFit="1" customWidth="1"/>
    <col min="2" max="2" width="20.81640625" style="2" customWidth="1"/>
    <col min="3" max="3" width="9.08984375" style="2" customWidth="1"/>
    <col min="4" max="4" width="9.1796875" style="2" bestFit="1" customWidth="1"/>
    <col min="5" max="13" width="7.36328125" style="2" customWidth="1"/>
    <col min="14" max="14" width="7.36328125" style="2" bestFit="1" customWidth="1"/>
    <col min="15" max="31" width="7.453125" style="2" bestFit="1" customWidth="1"/>
    <col min="32" max="35" width="8" style="2" bestFit="1" customWidth="1"/>
    <col min="36" max="49" width="7.453125" style="2" customWidth="1"/>
    <col min="50" max="16384" width="8.90625" style="2"/>
  </cols>
  <sheetData>
    <row r="1" spans="1:35" ht="15" customHeight="1">
      <c r="A1" s="1"/>
      <c r="B1" s="1" t="s">
        <v>98</v>
      </c>
      <c r="C1" s="1"/>
      <c r="D1" s="1"/>
      <c r="F1" s="1"/>
      <c r="G1" s="1"/>
      <c r="H1" s="1"/>
      <c r="I1" s="3"/>
      <c r="J1" s="3"/>
      <c r="K1" s="3"/>
      <c r="L1" s="3"/>
      <c r="M1" s="3"/>
      <c r="N1" s="3"/>
      <c r="O1" s="3"/>
      <c r="P1" s="3"/>
      <c r="Q1" s="3"/>
      <c r="R1" s="3"/>
      <c r="S1" s="3"/>
      <c r="T1" s="3"/>
      <c r="U1" s="3"/>
      <c r="V1" s="3"/>
      <c r="W1" s="3"/>
      <c r="X1" s="1"/>
      <c r="Y1" s="1"/>
      <c r="Z1" s="1"/>
      <c r="AA1" s="1"/>
      <c r="AB1" s="1"/>
      <c r="AC1" s="1"/>
      <c r="AD1" s="1"/>
      <c r="AE1" s="1"/>
      <c r="AF1" s="1"/>
      <c r="AG1" s="144">
        <f ca="1">TODAY()</f>
        <v>45983</v>
      </c>
      <c r="AH1" s="145"/>
      <c r="AI1" s="145"/>
    </row>
    <row r="2" spans="1:35" ht="15" customHeight="1">
      <c r="A2" s="1"/>
      <c r="B2" s="1"/>
      <c r="C2" s="1"/>
      <c r="D2" s="1"/>
      <c r="E2" s="108"/>
      <c r="F2" s="2" t="s">
        <v>86</v>
      </c>
      <c r="G2" s="1"/>
      <c r="H2" s="1"/>
      <c r="I2" s="3"/>
      <c r="J2" s="3"/>
      <c r="K2" s="3"/>
      <c r="L2" s="3"/>
      <c r="M2" s="3"/>
      <c r="N2" s="3"/>
      <c r="O2" s="3"/>
      <c r="P2" s="3"/>
      <c r="Q2" s="3"/>
      <c r="R2" s="3"/>
      <c r="S2" s="3"/>
      <c r="T2" s="3"/>
      <c r="U2" s="3"/>
      <c r="V2" s="3"/>
      <c r="W2" s="3"/>
      <c r="X2" s="1"/>
      <c r="Y2" s="1"/>
      <c r="Z2" s="1"/>
      <c r="AA2" s="1"/>
      <c r="AB2" s="1"/>
      <c r="AC2" s="1"/>
      <c r="AD2" s="1"/>
      <c r="AE2" s="1"/>
      <c r="AF2" s="1"/>
      <c r="AG2" s="145"/>
      <c r="AH2" s="145"/>
      <c r="AI2" s="145"/>
    </row>
    <row r="3" spans="1:3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c r="A4" s="1"/>
      <c r="B4" s="4" t="s">
        <v>1</v>
      </c>
      <c r="C4" s="5"/>
      <c r="D4" s="5" t="s">
        <v>3</v>
      </c>
      <c r="E4" s="25">
        <v>1</v>
      </c>
      <c r="F4" s="6">
        <v>2</v>
      </c>
      <c r="G4" s="4">
        <v>3</v>
      </c>
      <c r="H4" s="4">
        <v>4</v>
      </c>
      <c r="I4" s="4">
        <v>5</v>
      </c>
      <c r="J4" s="4">
        <v>6</v>
      </c>
      <c r="K4" s="4">
        <v>7</v>
      </c>
      <c r="L4" s="4">
        <v>8</v>
      </c>
      <c r="M4" s="5">
        <v>9</v>
      </c>
      <c r="N4" s="25">
        <v>10</v>
      </c>
      <c r="O4" s="6">
        <v>11</v>
      </c>
      <c r="P4" s="4">
        <v>12</v>
      </c>
      <c r="Q4" s="4">
        <v>13</v>
      </c>
      <c r="R4" s="4">
        <v>14</v>
      </c>
      <c r="S4" s="4">
        <v>15</v>
      </c>
      <c r="T4" s="4">
        <v>16</v>
      </c>
      <c r="U4" s="4">
        <v>17</v>
      </c>
      <c r="V4" s="4">
        <v>18</v>
      </c>
      <c r="W4" s="5">
        <v>19</v>
      </c>
      <c r="X4" s="25">
        <v>20</v>
      </c>
      <c r="Y4" s="6">
        <v>21</v>
      </c>
      <c r="Z4" s="4">
        <v>22</v>
      </c>
      <c r="AA4" s="4">
        <v>23</v>
      </c>
      <c r="AB4" s="4">
        <v>24</v>
      </c>
      <c r="AC4" s="4">
        <v>25</v>
      </c>
      <c r="AD4" s="4">
        <v>26</v>
      </c>
      <c r="AE4" s="4">
        <v>27</v>
      </c>
      <c r="AF4" s="4">
        <v>28</v>
      </c>
      <c r="AG4" s="5">
        <v>29</v>
      </c>
      <c r="AH4" s="25">
        <v>30</v>
      </c>
      <c r="AI4" s="6">
        <v>31</v>
      </c>
    </row>
    <row r="5" spans="1:35">
      <c r="A5" s="1"/>
      <c r="B5" s="4" t="s">
        <v>2</v>
      </c>
      <c r="C5" s="5" t="s">
        <v>93</v>
      </c>
      <c r="D5" s="7"/>
      <c r="E5" s="25">
        <v>2025</v>
      </c>
      <c r="F5" s="6">
        <f>E5+1</f>
        <v>2026</v>
      </c>
      <c r="G5" s="4">
        <f t="shared" ref="G5:AI5" si="0">F5+1</f>
        <v>2027</v>
      </c>
      <c r="H5" s="4">
        <f t="shared" si="0"/>
        <v>2028</v>
      </c>
      <c r="I5" s="4">
        <f t="shared" si="0"/>
        <v>2029</v>
      </c>
      <c r="J5" s="4">
        <f t="shared" si="0"/>
        <v>2030</v>
      </c>
      <c r="K5" s="4">
        <f t="shared" si="0"/>
        <v>2031</v>
      </c>
      <c r="L5" s="4">
        <f t="shared" si="0"/>
        <v>2032</v>
      </c>
      <c r="M5" s="5">
        <f t="shared" si="0"/>
        <v>2033</v>
      </c>
      <c r="N5" s="25">
        <f t="shared" si="0"/>
        <v>2034</v>
      </c>
      <c r="O5" s="6">
        <f t="shared" si="0"/>
        <v>2035</v>
      </c>
      <c r="P5" s="4">
        <f t="shared" si="0"/>
        <v>2036</v>
      </c>
      <c r="Q5" s="4">
        <f t="shared" si="0"/>
        <v>2037</v>
      </c>
      <c r="R5" s="4">
        <f t="shared" si="0"/>
        <v>2038</v>
      </c>
      <c r="S5" s="4">
        <f t="shared" si="0"/>
        <v>2039</v>
      </c>
      <c r="T5" s="4">
        <f t="shared" si="0"/>
        <v>2040</v>
      </c>
      <c r="U5" s="4">
        <f t="shared" si="0"/>
        <v>2041</v>
      </c>
      <c r="V5" s="4">
        <f t="shared" si="0"/>
        <v>2042</v>
      </c>
      <c r="W5" s="5">
        <f t="shared" si="0"/>
        <v>2043</v>
      </c>
      <c r="X5" s="25">
        <f t="shared" si="0"/>
        <v>2044</v>
      </c>
      <c r="Y5" s="6">
        <f t="shared" si="0"/>
        <v>2045</v>
      </c>
      <c r="Z5" s="4">
        <f t="shared" si="0"/>
        <v>2046</v>
      </c>
      <c r="AA5" s="4">
        <f t="shared" si="0"/>
        <v>2047</v>
      </c>
      <c r="AB5" s="4">
        <f t="shared" si="0"/>
        <v>2048</v>
      </c>
      <c r="AC5" s="4">
        <f t="shared" si="0"/>
        <v>2049</v>
      </c>
      <c r="AD5" s="4">
        <f t="shared" si="0"/>
        <v>2050</v>
      </c>
      <c r="AE5" s="4">
        <f t="shared" si="0"/>
        <v>2051</v>
      </c>
      <c r="AF5" s="4">
        <f t="shared" si="0"/>
        <v>2052</v>
      </c>
      <c r="AG5" s="5">
        <f t="shared" si="0"/>
        <v>2053</v>
      </c>
      <c r="AH5" s="25">
        <f t="shared" si="0"/>
        <v>2054</v>
      </c>
      <c r="AI5" s="6">
        <f t="shared" si="0"/>
        <v>2055</v>
      </c>
    </row>
    <row r="6" spans="1:35" s="11" customFormat="1" ht="24.9" customHeight="1">
      <c r="A6" s="8"/>
      <c r="B6" s="9" t="s">
        <v>5</v>
      </c>
      <c r="C6" s="9"/>
      <c r="D6" s="10"/>
      <c r="E6" s="46"/>
      <c r="F6" s="10"/>
      <c r="G6" s="10"/>
      <c r="H6" s="10"/>
      <c r="I6" s="10"/>
      <c r="J6" s="10"/>
      <c r="K6" s="10"/>
      <c r="L6" s="10"/>
      <c r="M6" s="10"/>
      <c r="N6" s="46"/>
      <c r="O6" s="10"/>
      <c r="P6" s="10"/>
      <c r="Q6" s="10"/>
      <c r="R6" s="10"/>
      <c r="S6" s="10"/>
      <c r="T6" s="10"/>
      <c r="U6" s="10"/>
      <c r="V6" s="10"/>
      <c r="W6" s="10"/>
      <c r="X6" s="46"/>
      <c r="Y6" s="10"/>
      <c r="Z6" s="10"/>
      <c r="AA6" s="10"/>
      <c r="AB6" s="10"/>
      <c r="AC6" s="10"/>
      <c r="AD6" s="10"/>
      <c r="AE6" s="10"/>
      <c r="AF6" s="10"/>
      <c r="AG6" s="10"/>
      <c r="AH6" s="46"/>
      <c r="AI6" s="10"/>
    </row>
    <row r="7" spans="1:35">
      <c r="A7" s="1"/>
      <c r="B7" s="4" t="s">
        <v>27</v>
      </c>
      <c r="C7" s="5"/>
      <c r="D7" s="7"/>
      <c r="E7" s="25">
        <v>42</v>
      </c>
      <c r="F7" s="6">
        <f>E7+1</f>
        <v>43</v>
      </c>
      <c r="G7" s="4">
        <f t="shared" ref="G7:AI11" si="1">F7+1</f>
        <v>44</v>
      </c>
      <c r="H7" s="4">
        <f t="shared" si="1"/>
        <v>45</v>
      </c>
      <c r="I7" s="4">
        <f t="shared" si="1"/>
        <v>46</v>
      </c>
      <c r="J7" s="4">
        <f t="shared" si="1"/>
        <v>47</v>
      </c>
      <c r="K7" s="4">
        <f t="shared" si="1"/>
        <v>48</v>
      </c>
      <c r="L7" s="4">
        <f t="shared" si="1"/>
        <v>49</v>
      </c>
      <c r="M7" s="5">
        <f t="shared" si="1"/>
        <v>50</v>
      </c>
      <c r="N7" s="25">
        <f t="shared" si="1"/>
        <v>51</v>
      </c>
      <c r="O7" s="6">
        <f t="shared" si="1"/>
        <v>52</v>
      </c>
      <c r="P7" s="4">
        <f t="shared" si="1"/>
        <v>53</v>
      </c>
      <c r="Q7" s="4">
        <f t="shared" si="1"/>
        <v>54</v>
      </c>
      <c r="R7" s="4">
        <f t="shared" si="1"/>
        <v>55</v>
      </c>
      <c r="S7" s="4">
        <f t="shared" si="1"/>
        <v>56</v>
      </c>
      <c r="T7" s="4">
        <f t="shared" si="1"/>
        <v>57</v>
      </c>
      <c r="U7" s="4">
        <f t="shared" si="1"/>
        <v>58</v>
      </c>
      <c r="V7" s="4">
        <f t="shared" si="1"/>
        <v>59</v>
      </c>
      <c r="W7" s="5">
        <f t="shared" si="1"/>
        <v>60</v>
      </c>
      <c r="X7" s="25">
        <f t="shared" si="1"/>
        <v>61</v>
      </c>
      <c r="Y7" s="6">
        <f t="shared" si="1"/>
        <v>62</v>
      </c>
      <c r="Z7" s="4">
        <f t="shared" si="1"/>
        <v>63</v>
      </c>
      <c r="AA7" s="4">
        <f t="shared" si="1"/>
        <v>64</v>
      </c>
      <c r="AB7" s="4">
        <f t="shared" si="1"/>
        <v>65</v>
      </c>
      <c r="AC7" s="4">
        <f t="shared" si="1"/>
        <v>66</v>
      </c>
      <c r="AD7" s="4">
        <f t="shared" si="1"/>
        <v>67</v>
      </c>
      <c r="AE7" s="4">
        <f t="shared" si="1"/>
        <v>68</v>
      </c>
      <c r="AF7" s="4">
        <f t="shared" si="1"/>
        <v>69</v>
      </c>
      <c r="AG7" s="5">
        <f t="shared" si="1"/>
        <v>70</v>
      </c>
      <c r="AH7" s="25">
        <f t="shared" si="1"/>
        <v>71</v>
      </c>
      <c r="AI7" s="6">
        <f t="shared" si="1"/>
        <v>72</v>
      </c>
    </row>
    <row r="8" spans="1:35">
      <c r="A8" s="1"/>
      <c r="B8" s="4" t="s">
        <v>20</v>
      </c>
      <c r="C8" s="5"/>
      <c r="D8" s="7"/>
      <c r="E8" s="25">
        <v>40</v>
      </c>
      <c r="F8" s="6">
        <f>E8+1</f>
        <v>41</v>
      </c>
      <c r="G8" s="4">
        <f>F8+1</f>
        <v>42</v>
      </c>
      <c r="H8" s="4">
        <f t="shared" si="1"/>
        <v>43</v>
      </c>
      <c r="I8" s="4">
        <f t="shared" si="1"/>
        <v>44</v>
      </c>
      <c r="J8" s="4">
        <f t="shared" si="1"/>
        <v>45</v>
      </c>
      <c r="K8" s="4">
        <f t="shared" si="1"/>
        <v>46</v>
      </c>
      <c r="L8" s="4">
        <f t="shared" si="1"/>
        <v>47</v>
      </c>
      <c r="M8" s="5">
        <f t="shared" si="1"/>
        <v>48</v>
      </c>
      <c r="N8" s="25">
        <f t="shared" si="1"/>
        <v>49</v>
      </c>
      <c r="O8" s="6">
        <f t="shared" si="1"/>
        <v>50</v>
      </c>
      <c r="P8" s="4">
        <f t="shared" si="1"/>
        <v>51</v>
      </c>
      <c r="Q8" s="4">
        <f t="shared" si="1"/>
        <v>52</v>
      </c>
      <c r="R8" s="4">
        <f t="shared" si="1"/>
        <v>53</v>
      </c>
      <c r="S8" s="4">
        <f t="shared" si="1"/>
        <v>54</v>
      </c>
      <c r="T8" s="4">
        <f t="shared" si="1"/>
        <v>55</v>
      </c>
      <c r="U8" s="4">
        <f t="shared" si="1"/>
        <v>56</v>
      </c>
      <c r="V8" s="4">
        <f t="shared" si="1"/>
        <v>57</v>
      </c>
      <c r="W8" s="5">
        <f t="shared" si="1"/>
        <v>58</v>
      </c>
      <c r="X8" s="25">
        <f t="shared" si="1"/>
        <v>59</v>
      </c>
      <c r="Y8" s="6">
        <f t="shared" si="1"/>
        <v>60</v>
      </c>
      <c r="Z8" s="4">
        <f t="shared" si="1"/>
        <v>61</v>
      </c>
      <c r="AA8" s="4">
        <f t="shared" si="1"/>
        <v>62</v>
      </c>
      <c r="AB8" s="4">
        <f t="shared" si="1"/>
        <v>63</v>
      </c>
      <c r="AC8" s="4">
        <f t="shared" si="1"/>
        <v>64</v>
      </c>
      <c r="AD8" s="4">
        <f t="shared" si="1"/>
        <v>65</v>
      </c>
      <c r="AE8" s="4">
        <f t="shared" si="1"/>
        <v>66</v>
      </c>
      <c r="AF8" s="4">
        <f t="shared" si="1"/>
        <v>67</v>
      </c>
      <c r="AG8" s="5">
        <f t="shared" si="1"/>
        <v>68</v>
      </c>
      <c r="AH8" s="25">
        <f t="shared" si="1"/>
        <v>69</v>
      </c>
      <c r="AI8" s="6">
        <f t="shared" si="1"/>
        <v>70</v>
      </c>
    </row>
    <row r="9" spans="1:35">
      <c r="A9" s="1"/>
      <c r="B9" s="4" t="s">
        <v>24</v>
      </c>
      <c r="C9" s="5"/>
      <c r="D9" s="7"/>
      <c r="E9" s="25">
        <v>10</v>
      </c>
      <c r="F9" s="6">
        <f>E9+1</f>
        <v>11</v>
      </c>
      <c r="G9" s="4">
        <f t="shared" ref="G9:G11" si="2">F9+1</f>
        <v>12</v>
      </c>
      <c r="H9" s="4">
        <f t="shared" si="1"/>
        <v>13</v>
      </c>
      <c r="I9" s="4">
        <f t="shared" si="1"/>
        <v>14</v>
      </c>
      <c r="J9" s="4">
        <f t="shared" si="1"/>
        <v>15</v>
      </c>
      <c r="K9" s="4">
        <f t="shared" si="1"/>
        <v>16</v>
      </c>
      <c r="L9" s="4">
        <f t="shared" si="1"/>
        <v>17</v>
      </c>
      <c r="M9" s="5">
        <f t="shared" si="1"/>
        <v>18</v>
      </c>
      <c r="N9" s="25">
        <f t="shared" si="1"/>
        <v>19</v>
      </c>
      <c r="O9" s="6">
        <f t="shared" si="1"/>
        <v>20</v>
      </c>
      <c r="P9" s="4">
        <f t="shared" si="1"/>
        <v>21</v>
      </c>
      <c r="Q9" s="4">
        <f t="shared" si="1"/>
        <v>22</v>
      </c>
      <c r="R9" s="4">
        <f t="shared" si="1"/>
        <v>23</v>
      </c>
      <c r="S9" s="4">
        <f t="shared" si="1"/>
        <v>24</v>
      </c>
      <c r="T9" s="4">
        <f t="shared" si="1"/>
        <v>25</v>
      </c>
      <c r="U9" s="4">
        <f t="shared" si="1"/>
        <v>26</v>
      </c>
      <c r="V9" s="4">
        <f t="shared" si="1"/>
        <v>27</v>
      </c>
      <c r="W9" s="5">
        <f t="shared" si="1"/>
        <v>28</v>
      </c>
      <c r="X9" s="25">
        <f t="shared" si="1"/>
        <v>29</v>
      </c>
      <c r="Y9" s="6">
        <f t="shared" si="1"/>
        <v>30</v>
      </c>
      <c r="Z9" s="4">
        <f t="shared" si="1"/>
        <v>31</v>
      </c>
      <c r="AA9" s="4">
        <f t="shared" si="1"/>
        <v>32</v>
      </c>
      <c r="AB9" s="4">
        <f t="shared" si="1"/>
        <v>33</v>
      </c>
      <c r="AC9" s="4">
        <f t="shared" si="1"/>
        <v>34</v>
      </c>
      <c r="AD9" s="4">
        <f t="shared" si="1"/>
        <v>35</v>
      </c>
      <c r="AE9" s="4">
        <f t="shared" si="1"/>
        <v>36</v>
      </c>
      <c r="AF9" s="4">
        <f t="shared" si="1"/>
        <v>37</v>
      </c>
      <c r="AG9" s="5">
        <f t="shared" si="1"/>
        <v>38</v>
      </c>
      <c r="AH9" s="25">
        <f t="shared" si="1"/>
        <v>39</v>
      </c>
      <c r="AI9" s="6">
        <f t="shared" si="1"/>
        <v>40</v>
      </c>
    </row>
    <row r="10" spans="1:35">
      <c r="A10" s="1"/>
      <c r="B10" s="4" t="s">
        <v>23</v>
      </c>
      <c r="C10" s="5"/>
      <c r="D10" s="7"/>
      <c r="E10" s="25">
        <v>8</v>
      </c>
      <c r="F10" s="6">
        <f>E10+1</f>
        <v>9</v>
      </c>
      <c r="G10" s="4">
        <f t="shared" si="2"/>
        <v>10</v>
      </c>
      <c r="H10" s="4">
        <f t="shared" si="1"/>
        <v>11</v>
      </c>
      <c r="I10" s="4">
        <f t="shared" si="1"/>
        <v>12</v>
      </c>
      <c r="J10" s="4">
        <f t="shared" si="1"/>
        <v>13</v>
      </c>
      <c r="K10" s="4">
        <f t="shared" si="1"/>
        <v>14</v>
      </c>
      <c r="L10" s="4">
        <f t="shared" si="1"/>
        <v>15</v>
      </c>
      <c r="M10" s="5">
        <f t="shared" si="1"/>
        <v>16</v>
      </c>
      <c r="N10" s="25">
        <f t="shared" si="1"/>
        <v>17</v>
      </c>
      <c r="O10" s="6">
        <f t="shared" si="1"/>
        <v>18</v>
      </c>
      <c r="P10" s="4">
        <f t="shared" si="1"/>
        <v>19</v>
      </c>
      <c r="Q10" s="4">
        <f t="shared" si="1"/>
        <v>20</v>
      </c>
      <c r="R10" s="4">
        <f t="shared" si="1"/>
        <v>21</v>
      </c>
      <c r="S10" s="4">
        <f t="shared" si="1"/>
        <v>22</v>
      </c>
      <c r="T10" s="4">
        <f t="shared" si="1"/>
        <v>23</v>
      </c>
      <c r="U10" s="4">
        <f t="shared" si="1"/>
        <v>24</v>
      </c>
      <c r="V10" s="4">
        <f t="shared" si="1"/>
        <v>25</v>
      </c>
      <c r="W10" s="5">
        <f t="shared" si="1"/>
        <v>26</v>
      </c>
      <c r="X10" s="25">
        <f t="shared" si="1"/>
        <v>27</v>
      </c>
      <c r="Y10" s="6">
        <f t="shared" si="1"/>
        <v>28</v>
      </c>
      <c r="Z10" s="4">
        <f t="shared" si="1"/>
        <v>29</v>
      </c>
      <c r="AA10" s="4">
        <f t="shared" si="1"/>
        <v>30</v>
      </c>
      <c r="AB10" s="4">
        <f t="shared" si="1"/>
        <v>31</v>
      </c>
      <c r="AC10" s="4">
        <f t="shared" si="1"/>
        <v>32</v>
      </c>
      <c r="AD10" s="4">
        <f t="shared" si="1"/>
        <v>33</v>
      </c>
      <c r="AE10" s="4">
        <f t="shared" si="1"/>
        <v>34</v>
      </c>
      <c r="AF10" s="4">
        <f t="shared" si="1"/>
        <v>35</v>
      </c>
      <c r="AG10" s="5">
        <f t="shared" si="1"/>
        <v>36</v>
      </c>
      <c r="AH10" s="25">
        <f t="shared" si="1"/>
        <v>37</v>
      </c>
      <c r="AI10" s="6">
        <f t="shared" si="1"/>
        <v>38</v>
      </c>
    </row>
    <row r="11" spans="1:35">
      <c r="A11" s="1"/>
      <c r="B11" s="4" t="s">
        <v>32</v>
      </c>
      <c r="C11" s="5"/>
      <c r="D11" s="7"/>
      <c r="E11" s="25">
        <v>10</v>
      </c>
      <c r="F11" s="34">
        <f>E11+1</f>
        <v>11</v>
      </c>
      <c r="G11" s="4">
        <f t="shared" si="2"/>
        <v>12</v>
      </c>
      <c r="H11" s="4">
        <f t="shared" si="1"/>
        <v>13</v>
      </c>
      <c r="I11" s="4">
        <f t="shared" si="1"/>
        <v>14</v>
      </c>
      <c r="J11" s="4">
        <f t="shared" si="1"/>
        <v>15</v>
      </c>
      <c r="K11" s="4">
        <f t="shared" si="1"/>
        <v>16</v>
      </c>
      <c r="L11" s="4">
        <f t="shared" si="1"/>
        <v>17</v>
      </c>
      <c r="M11" s="5">
        <f t="shared" si="1"/>
        <v>18</v>
      </c>
      <c r="N11" s="25">
        <f t="shared" si="1"/>
        <v>19</v>
      </c>
      <c r="O11" s="6">
        <f t="shared" si="1"/>
        <v>20</v>
      </c>
      <c r="P11" s="4">
        <f t="shared" si="1"/>
        <v>21</v>
      </c>
      <c r="Q11" s="4">
        <f t="shared" si="1"/>
        <v>22</v>
      </c>
      <c r="R11" s="4">
        <f t="shared" si="1"/>
        <v>23</v>
      </c>
      <c r="S11" s="4">
        <f t="shared" si="1"/>
        <v>24</v>
      </c>
      <c r="T11" s="4">
        <f t="shared" si="1"/>
        <v>25</v>
      </c>
      <c r="U11" s="4">
        <f t="shared" si="1"/>
        <v>26</v>
      </c>
      <c r="V11" s="4">
        <f t="shared" si="1"/>
        <v>27</v>
      </c>
      <c r="W11" s="5">
        <f t="shared" si="1"/>
        <v>28</v>
      </c>
      <c r="X11" s="25">
        <f t="shared" si="1"/>
        <v>29</v>
      </c>
      <c r="Y11" s="6">
        <f t="shared" si="1"/>
        <v>30</v>
      </c>
      <c r="Z11" s="4">
        <f t="shared" si="1"/>
        <v>31</v>
      </c>
      <c r="AA11" s="4">
        <f t="shared" si="1"/>
        <v>32</v>
      </c>
      <c r="AB11" s="4">
        <f t="shared" si="1"/>
        <v>33</v>
      </c>
      <c r="AC11" s="4">
        <f t="shared" si="1"/>
        <v>34</v>
      </c>
      <c r="AD11" s="4">
        <f t="shared" si="1"/>
        <v>35</v>
      </c>
      <c r="AE11" s="4">
        <f t="shared" si="1"/>
        <v>36</v>
      </c>
      <c r="AF11" s="4">
        <f t="shared" si="1"/>
        <v>37</v>
      </c>
      <c r="AG11" s="5">
        <f t="shared" si="1"/>
        <v>38</v>
      </c>
      <c r="AH11" s="25">
        <f t="shared" si="1"/>
        <v>39</v>
      </c>
      <c r="AI11" s="6">
        <f t="shared" si="1"/>
        <v>40</v>
      </c>
    </row>
    <row r="12" spans="1:35">
      <c r="A12" s="1"/>
      <c r="B12" s="4"/>
      <c r="C12" s="5"/>
      <c r="D12" s="7"/>
      <c r="E12" s="47"/>
      <c r="F12" s="12"/>
      <c r="G12" s="13"/>
      <c r="H12" s="13"/>
      <c r="I12" s="13"/>
      <c r="J12" s="13"/>
      <c r="K12" s="13"/>
      <c r="L12" s="13"/>
      <c r="M12" s="7"/>
      <c r="N12" s="50"/>
      <c r="O12" s="14"/>
      <c r="P12" s="13"/>
      <c r="Q12" s="13"/>
      <c r="R12" s="13"/>
      <c r="S12" s="13"/>
      <c r="T12" s="13"/>
      <c r="U12" s="13"/>
      <c r="V12" s="13"/>
      <c r="W12" s="7"/>
      <c r="X12" s="50"/>
      <c r="Y12" s="14"/>
      <c r="Z12" s="13"/>
      <c r="AA12" s="13"/>
      <c r="AB12" s="13"/>
      <c r="AC12" s="13"/>
      <c r="AD12" s="13"/>
      <c r="AE12" s="13"/>
      <c r="AF12" s="13"/>
      <c r="AG12" s="7"/>
      <c r="AH12" s="50"/>
      <c r="AI12" s="14"/>
    </row>
    <row r="13" spans="1:35" s="11" customFormat="1" ht="24.9" customHeight="1">
      <c r="A13" s="8"/>
      <c r="B13" s="15" t="s">
        <v>85</v>
      </c>
      <c r="C13" s="15"/>
      <c r="D13" s="16"/>
      <c r="E13" s="46"/>
      <c r="F13" s="16"/>
      <c r="G13" s="16"/>
      <c r="H13" s="16"/>
      <c r="I13" s="16"/>
      <c r="J13" s="16"/>
      <c r="K13" s="16"/>
      <c r="L13" s="16"/>
      <c r="M13" s="16"/>
      <c r="N13" s="46"/>
      <c r="O13" s="16"/>
      <c r="P13" s="16"/>
      <c r="Q13" s="16"/>
      <c r="R13" s="16"/>
      <c r="S13" s="16"/>
      <c r="T13" s="16"/>
      <c r="U13" s="16"/>
      <c r="V13" s="16"/>
      <c r="W13" s="16"/>
      <c r="X13" s="46"/>
      <c r="Y13" s="16"/>
      <c r="Z13" s="16"/>
      <c r="AA13" s="16"/>
      <c r="AB13" s="16"/>
      <c r="AC13" s="16"/>
      <c r="AD13" s="16"/>
      <c r="AE13" s="16"/>
      <c r="AF13" s="16"/>
      <c r="AG13" s="16"/>
      <c r="AH13" s="46"/>
      <c r="AI13" s="16"/>
    </row>
    <row r="14" spans="1:35">
      <c r="A14" s="1"/>
      <c r="B14" s="17" t="s">
        <v>21</v>
      </c>
      <c r="C14" s="18"/>
      <c r="D14" s="19"/>
      <c r="E14" s="48">
        <v>400</v>
      </c>
      <c r="F14" s="40">
        <f>E14</f>
        <v>400</v>
      </c>
      <c r="G14" s="41">
        <f t="shared" ref="G14:G17" si="3">F14</f>
        <v>400</v>
      </c>
      <c r="H14" s="41">
        <f t="shared" ref="H14:N15" si="4">G14</f>
        <v>400</v>
      </c>
      <c r="I14" s="41">
        <f t="shared" si="4"/>
        <v>400</v>
      </c>
      <c r="J14" s="41">
        <f t="shared" si="4"/>
        <v>400</v>
      </c>
      <c r="K14" s="41">
        <f t="shared" ref="K14" si="5">J14</f>
        <v>400</v>
      </c>
      <c r="L14" s="41">
        <f t="shared" ref="L14" si="6">K14</f>
        <v>400</v>
      </c>
      <c r="M14" s="35">
        <f t="shared" ref="M14" si="7">L14</f>
        <v>400</v>
      </c>
      <c r="N14" s="48">
        <f t="shared" ref="N14" si="8">M14</f>
        <v>400</v>
      </c>
      <c r="O14" s="40">
        <f t="shared" ref="O14" si="9">N14</f>
        <v>400</v>
      </c>
      <c r="P14" s="40">
        <f t="shared" ref="P14:P15" si="10">O14</f>
        <v>400</v>
      </c>
      <c r="Q14" s="40">
        <f t="shared" ref="Q14:Q15" si="11">P14</f>
        <v>400</v>
      </c>
      <c r="R14" s="40">
        <f t="shared" ref="R14:R15" si="12">Q14</f>
        <v>400</v>
      </c>
      <c r="S14" s="40">
        <f t="shared" ref="S14:S17" si="13">R14</f>
        <v>400</v>
      </c>
      <c r="T14" s="41">
        <f t="shared" ref="T14:T17" si="14">S14</f>
        <v>400</v>
      </c>
      <c r="U14" s="41">
        <f t="shared" ref="U14:U17" si="15">T14</f>
        <v>400</v>
      </c>
      <c r="V14" s="41">
        <f t="shared" ref="V14:V17" si="16">U14</f>
        <v>400</v>
      </c>
      <c r="W14" s="35">
        <f>V14</f>
        <v>400</v>
      </c>
      <c r="X14" s="48">
        <v>280</v>
      </c>
      <c r="Y14" s="40">
        <f t="shared" ref="Y14:Y15" si="17">X14</f>
        <v>280</v>
      </c>
      <c r="Z14" s="40">
        <f t="shared" ref="Z14:Z15" si="18">Y14</f>
        <v>280</v>
      </c>
      <c r="AA14" s="41">
        <f t="shared" ref="AA14:AA17" si="19">Z14</f>
        <v>280</v>
      </c>
      <c r="AB14" s="41">
        <f t="shared" ref="AB14:AB17" si="20">AA14</f>
        <v>280</v>
      </c>
      <c r="AC14" s="41">
        <v>0</v>
      </c>
      <c r="AD14" s="41">
        <f t="shared" ref="AD14:AD17" si="21">AC14</f>
        <v>0</v>
      </c>
      <c r="AE14" s="41">
        <f t="shared" ref="AE14:AE15" si="22">AD14</f>
        <v>0</v>
      </c>
      <c r="AF14" s="41">
        <f t="shared" ref="AF14:AF17" si="23">AE14</f>
        <v>0</v>
      </c>
      <c r="AG14" s="35">
        <f t="shared" ref="AG14:AG17" si="24">AF14</f>
        <v>0</v>
      </c>
      <c r="AH14" s="48">
        <f t="shared" ref="AH14:AH17" si="25">AG14</f>
        <v>0</v>
      </c>
      <c r="AI14" s="40">
        <f t="shared" ref="AI14:AI17" si="26">AH14</f>
        <v>0</v>
      </c>
    </row>
    <row r="15" spans="1:35">
      <c r="A15" s="1"/>
      <c r="B15" s="17" t="s">
        <v>81</v>
      </c>
      <c r="C15" s="18"/>
      <c r="D15" s="19"/>
      <c r="E15" s="48">
        <v>0</v>
      </c>
      <c r="F15" s="40">
        <v>0</v>
      </c>
      <c r="G15" s="41">
        <f t="shared" si="3"/>
        <v>0</v>
      </c>
      <c r="H15" s="41">
        <f t="shared" ref="H15:O15" si="27">G15</f>
        <v>0</v>
      </c>
      <c r="I15" s="41">
        <f t="shared" si="27"/>
        <v>0</v>
      </c>
      <c r="J15" s="41">
        <f t="shared" si="27"/>
        <v>0</v>
      </c>
      <c r="K15" s="41">
        <f t="shared" si="27"/>
        <v>0</v>
      </c>
      <c r="L15" s="41">
        <f t="shared" si="27"/>
        <v>0</v>
      </c>
      <c r="M15" s="41">
        <f t="shared" si="27"/>
        <v>0</v>
      </c>
      <c r="N15" s="48">
        <f t="shared" si="4"/>
        <v>0</v>
      </c>
      <c r="O15" s="41">
        <f t="shared" si="27"/>
        <v>0</v>
      </c>
      <c r="P15" s="41">
        <f t="shared" si="10"/>
        <v>0</v>
      </c>
      <c r="Q15" s="41">
        <f t="shared" si="11"/>
        <v>0</v>
      </c>
      <c r="R15" s="41">
        <f t="shared" si="12"/>
        <v>0</v>
      </c>
      <c r="S15" s="41">
        <f t="shared" si="13"/>
        <v>0</v>
      </c>
      <c r="T15" s="41">
        <f t="shared" si="14"/>
        <v>0</v>
      </c>
      <c r="U15" s="41">
        <f t="shared" si="15"/>
        <v>0</v>
      </c>
      <c r="V15" s="41">
        <f t="shared" si="16"/>
        <v>0</v>
      </c>
      <c r="W15" s="41">
        <f t="shared" ref="W15:W17" si="28">V15</f>
        <v>0</v>
      </c>
      <c r="X15" s="48">
        <f t="shared" ref="X15:X17" si="29">W15</f>
        <v>0</v>
      </c>
      <c r="Y15" s="41">
        <f t="shared" si="17"/>
        <v>0</v>
      </c>
      <c r="Z15" s="41">
        <f t="shared" si="18"/>
        <v>0</v>
      </c>
      <c r="AA15" s="41">
        <f t="shared" si="19"/>
        <v>0</v>
      </c>
      <c r="AB15" s="41">
        <f t="shared" si="20"/>
        <v>0</v>
      </c>
      <c r="AC15" s="41">
        <f>190*0.9</f>
        <v>171</v>
      </c>
      <c r="AD15" s="41">
        <f t="shared" si="21"/>
        <v>171</v>
      </c>
      <c r="AE15" s="41">
        <f t="shared" si="22"/>
        <v>171</v>
      </c>
      <c r="AF15" s="41">
        <f t="shared" si="23"/>
        <v>171</v>
      </c>
      <c r="AG15" s="41">
        <f t="shared" si="24"/>
        <v>171</v>
      </c>
      <c r="AH15" s="48">
        <f t="shared" si="25"/>
        <v>171</v>
      </c>
      <c r="AI15" s="41">
        <f t="shared" si="26"/>
        <v>171</v>
      </c>
    </row>
    <row r="16" spans="1:35">
      <c r="A16" s="1"/>
      <c r="B16" s="17" t="s">
        <v>22</v>
      </c>
      <c r="C16" s="18"/>
      <c r="D16" s="19"/>
      <c r="E16" s="48">
        <v>300</v>
      </c>
      <c r="F16" s="40">
        <v>300</v>
      </c>
      <c r="G16" s="41">
        <f t="shared" si="3"/>
        <v>300</v>
      </c>
      <c r="H16" s="41">
        <f t="shared" ref="H16:R16" si="30">G16</f>
        <v>300</v>
      </c>
      <c r="I16" s="41">
        <f t="shared" si="30"/>
        <v>300</v>
      </c>
      <c r="J16" s="41">
        <f t="shared" si="30"/>
        <v>300</v>
      </c>
      <c r="K16" s="41">
        <f t="shared" si="30"/>
        <v>300</v>
      </c>
      <c r="L16" s="41">
        <f t="shared" si="30"/>
        <v>300</v>
      </c>
      <c r="M16" s="35">
        <f t="shared" si="30"/>
        <v>300</v>
      </c>
      <c r="N16" s="48">
        <f t="shared" si="30"/>
        <v>300</v>
      </c>
      <c r="O16" s="40">
        <f t="shared" si="30"/>
        <v>300</v>
      </c>
      <c r="P16" s="41">
        <f t="shared" si="30"/>
        <v>300</v>
      </c>
      <c r="Q16" s="41">
        <f t="shared" si="30"/>
        <v>300</v>
      </c>
      <c r="R16" s="41">
        <f t="shared" si="30"/>
        <v>300</v>
      </c>
      <c r="S16" s="41">
        <f t="shared" si="13"/>
        <v>300</v>
      </c>
      <c r="T16" s="41">
        <f t="shared" si="14"/>
        <v>300</v>
      </c>
      <c r="U16" s="41">
        <f t="shared" si="15"/>
        <v>300</v>
      </c>
      <c r="V16" s="41">
        <f t="shared" si="16"/>
        <v>300</v>
      </c>
      <c r="W16" s="35">
        <f t="shared" si="28"/>
        <v>300</v>
      </c>
      <c r="X16" s="48">
        <f t="shared" si="29"/>
        <v>300</v>
      </c>
      <c r="Y16" s="40">
        <v>300</v>
      </c>
      <c r="Z16" s="41">
        <v>180</v>
      </c>
      <c r="AA16" s="41">
        <f t="shared" si="19"/>
        <v>180</v>
      </c>
      <c r="AB16" s="41">
        <f t="shared" si="20"/>
        <v>180</v>
      </c>
      <c r="AC16" s="41">
        <f t="shared" ref="AC16:AC17" si="31">AB16</f>
        <v>180</v>
      </c>
      <c r="AD16" s="41">
        <f t="shared" si="21"/>
        <v>180</v>
      </c>
      <c r="AE16" s="41">
        <v>0</v>
      </c>
      <c r="AF16" s="41">
        <f t="shared" si="23"/>
        <v>0</v>
      </c>
      <c r="AG16" s="35">
        <f t="shared" si="24"/>
        <v>0</v>
      </c>
      <c r="AH16" s="48">
        <f t="shared" si="25"/>
        <v>0</v>
      </c>
      <c r="AI16" s="40">
        <f t="shared" si="26"/>
        <v>0</v>
      </c>
    </row>
    <row r="17" spans="1:37">
      <c r="A17" s="1"/>
      <c r="B17" s="17" t="s">
        <v>82</v>
      </c>
      <c r="C17" s="18"/>
      <c r="D17" s="19"/>
      <c r="E17" s="48">
        <v>0</v>
      </c>
      <c r="F17" s="40">
        <v>0</v>
      </c>
      <c r="G17" s="41">
        <f t="shared" si="3"/>
        <v>0</v>
      </c>
      <c r="H17" s="41">
        <f t="shared" ref="H17:R17" si="32">G17</f>
        <v>0</v>
      </c>
      <c r="I17" s="41">
        <f t="shared" si="32"/>
        <v>0</v>
      </c>
      <c r="J17" s="41">
        <f t="shared" si="32"/>
        <v>0</v>
      </c>
      <c r="K17" s="41">
        <f t="shared" si="32"/>
        <v>0</v>
      </c>
      <c r="L17" s="41">
        <f t="shared" si="32"/>
        <v>0</v>
      </c>
      <c r="M17" s="35">
        <f t="shared" si="32"/>
        <v>0</v>
      </c>
      <c r="N17" s="48">
        <f t="shared" si="32"/>
        <v>0</v>
      </c>
      <c r="O17" s="40">
        <f t="shared" si="32"/>
        <v>0</v>
      </c>
      <c r="P17" s="41">
        <f t="shared" si="32"/>
        <v>0</v>
      </c>
      <c r="Q17" s="41">
        <f t="shared" si="32"/>
        <v>0</v>
      </c>
      <c r="R17" s="41">
        <f t="shared" si="32"/>
        <v>0</v>
      </c>
      <c r="S17" s="41">
        <f t="shared" si="13"/>
        <v>0</v>
      </c>
      <c r="T17" s="41">
        <f t="shared" si="14"/>
        <v>0</v>
      </c>
      <c r="U17" s="41">
        <f t="shared" si="15"/>
        <v>0</v>
      </c>
      <c r="V17" s="41">
        <f t="shared" si="16"/>
        <v>0</v>
      </c>
      <c r="W17" s="35">
        <f t="shared" si="28"/>
        <v>0</v>
      </c>
      <c r="X17" s="48">
        <f t="shared" si="29"/>
        <v>0</v>
      </c>
      <c r="Y17" s="40">
        <f t="shared" ref="Y17" si="33">X17</f>
        <v>0</v>
      </c>
      <c r="Z17" s="41">
        <f t="shared" ref="Z17" si="34">Y17</f>
        <v>0</v>
      </c>
      <c r="AA17" s="41">
        <f t="shared" si="19"/>
        <v>0</v>
      </c>
      <c r="AB17" s="41">
        <f t="shared" si="20"/>
        <v>0</v>
      </c>
      <c r="AC17" s="41">
        <f t="shared" si="31"/>
        <v>0</v>
      </c>
      <c r="AD17" s="41">
        <f t="shared" si="21"/>
        <v>0</v>
      </c>
      <c r="AE17" s="41">
        <f>160*0.9</f>
        <v>144</v>
      </c>
      <c r="AF17" s="41">
        <f t="shared" si="23"/>
        <v>144</v>
      </c>
      <c r="AG17" s="35">
        <f t="shared" si="24"/>
        <v>144</v>
      </c>
      <c r="AH17" s="48">
        <f t="shared" si="25"/>
        <v>144</v>
      </c>
      <c r="AI17" s="40">
        <f t="shared" si="26"/>
        <v>144</v>
      </c>
    </row>
    <row r="18" spans="1:37">
      <c r="A18" s="1"/>
      <c r="B18" s="17"/>
      <c r="C18" s="18"/>
      <c r="D18" s="19"/>
      <c r="E18" s="48"/>
      <c r="F18" s="40"/>
      <c r="G18" s="41"/>
      <c r="H18" s="41"/>
      <c r="I18" s="41"/>
      <c r="J18" s="41"/>
      <c r="K18" s="41"/>
      <c r="L18" s="41"/>
      <c r="M18" s="35"/>
      <c r="N18" s="48"/>
      <c r="O18" s="40"/>
      <c r="P18" s="41"/>
      <c r="Q18" s="41"/>
      <c r="R18" s="41"/>
      <c r="S18" s="41"/>
      <c r="T18" s="41"/>
      <c r="U18" s="41"/>
      <c r="V18" s="41"/>
      <c r="W18" s="35"/>
      <c r="X18" s="48"/>
      <c r="Y18" s="40"/>
      <c r="Z18" s="41"/>
      <c r="AA18" s="41"/>
      <c r="AB18" s="41"/>
      <c r="AC18" s="41"/>
      <c r="AD18" s="41"/>
      <c r="AE18" s="41"/>
      <c r="AF18" s="41"/>
      <c r="AG18" s="35"/>
      <c r="AH18" s="48"/>
      <c r="AI18" s="40"/>
      <c r="AK18" s="20"/>
    </row>
    <row r="19" spans="1:37">
      <c r="A19" s="1"/>
      <c r="B19" s="17"/>
      <c r="C19" s="18"/>
      <c r="D19" s="19"/>
      <c r="E19" s="48"/>
      <c r="F19" s="40"/>
      <c r="G19" s="41"/>
      <c r="H19" s="41"/>
      <c r="I19" s="41"/>
      <c r="J19" s="41"/>
      <c r="K19" s="41"/>
      <c r="L19" s="41"/>
      <c r="M19" s="35"/>
      <c r="N19" s="48"/>
      <c r="O19" s="40"/>
      <c r="P19" s="41"/>
      <c r="Q19" s="41"/>
      <c r="R19" s="41"/>
      <c r="S19" s="41"/>
      <c r="T19" s="41"/>
      <c r="U19" s="41"/>
      <c r="V19" s="41"/>
      <c r="W19" s="35"/>
      <c r="X19" s="48"/>
      <c r="Y19" s="40"/>
      <c r="Z19" s="41"/>
      <c r="AA19" s="41"/>
      <c r="AB19" s="41"/>
      <c r="AC19" s="41"/>
      <c r="AD19" s="41"/>
      <c r="AE19" s="41"/>
      <c r="AF19" s="41"/>
      <c r="AG19" s="35"/>
      <c r="AH19" s="48"/>
      <c r="AI19" s="40"/>
      <c r="AK19" s="20"/>
    </row>
    <row r="20" spans="1:37">
      <c r="A20" s="1"/>
      <c r="B20" s="17"/>
      <c r="C20" s="18"/>
      <c r="D20" s="19"/>
      <c r="E20" s="48"/>
      <c r="F20" s="40"/>
      <c r="G20" s="41"/>
      <c r="H20" s="41"/>
      <c r="I20" s="41"/>
      <c r="J20" s="41"/>
      <c r="K20" s="41"/>
      <c r="L20" s="41"/>
      <c r="M20" s="35"/>
      <c r="N20" s="48"/>
      <c r="O20" s="40"/>
      <c r="P20" s="41"/>
      <c r="Q20" s="41"/>
      <c r="R20" s="41"/>
      <c r="S20" s="41"/>
      <c r="T20" s="41"/>
      <c r="U20" s="41"/>
      <c r="V20" s="41"/>
      <c r="W20" s="35"/>
      <c r="X20" s="48"/>
      <c r="Y20" s="40"/>
      <c r="Z20" s="41"/>
      <c r="AA20" s="41"/>
      <c r="AB20" s="41"/>
      <c r="AC20" s="41"/>
      <c r="AD20" s="41"/>
      <c r="AE20" s="41"/>
      <c r="AF20" s="41"/>
      <c r="AG20" s="35"/>
      <c r="AH20" s="48"/>
      <c r="AI20" s="40"/>
      <c r="AK20" s="20"/>
    </row>
    <row r="21" spans="1:37">
      <c r="A21" s="1"/>
      <c r="B21" s="21" t="s">
        <v>7</v>
      </c>
      <c r="C21" s="22">
        <v>0.01</v>
      </c>
      <c r="D21" s="23"/>
      <c r="E21" s="48">
        <v>-320</v>
      </c>
      <c r="F21" s="42">
        <f>E21*(1+$C21)</f>
        <v>-323.2</v>
      </c>
      <c r="G21" s="43">
        <f>F21*(1+$C21)</f>
        <v>-326.43200000000002</v>
      </c>
      <c r="H21" s="43">
        <f t="shared" ref="H21:P21" si="35">G21*(1+$C21)</f>
        <v>-329.69632000000001</v>
      </c>
      <c r="I21" s="43">
        <f t="shared" si="35"/>
        <v>-332.99328320000001</v>
      </c>
      <c r="J21" s="43">
        <f t="shared" si="35"/>
        <v>-336.323216032</v>
      </c>
      <c r="K21" s="43">
        <f t="shared" si="35"/>
        <v>-339.68644819232003</v>
      </c>
      <c r="L21" s="43">
        <f t="shared" si="35"/>
        <v>-343.08331267424325</v>
      </c>
      <c r="M21" s="44">
        <f t="shared" si="35"/>
        <v>-346.51414580098566</v>
      </c>
      <c r="N21" s="48">
        <f t="shared" si="35"/>
        <v>-349.9792872589955</v>
      </c>
      <c r="O21" s="42">
        <f t="shared" si="35"/>
        <v>-353.47908013158548</v>
      </c>
      <c r="P21" s="43">
        <f t="shared" si="35"/>
        <v>-357.01387093290134</v>
      </c>
      <c r="Q21" s="43">
        <f t="shared" ref="Q21" si="36">P21*(1+$C21)</f>
        <v>-360.58400964223034</v>
      </c>
      <c r="R21" s="43">
        <f>Q21*0.9</f>
        <v>-324.5256086780073</v>
      </c>
      <c r="S21" s="43">
        <f t="shared" ref="S21" si="37">R21*(1+$C21)</f>
        <v>-327.7708647647874</v>
      </c>
      <c r="T21" s="43">
        <f>S21*0.9</f>
        <v>-294.99377828830865</v>
      </c>
      <c r="U21" s="43">
        <f t="shared" ref="U21" si="38">T21*(1+$C21)</f>
        <v>-297.94371607119172</v>
      </c>
      <c r="V21" s="43">
        <f t="shared" ref="V21" si="39">U21*(1+$C21)</f>
        <v>-300.92315323190365</v>
      </c>
      <c r="W21" s="44">
        <f t="shared" ref="W21" si="40">V21*(1+$C21)</f>
        <v>-303.93238476422272</v>
      </c>
      <c r="X21" s="48">
        <f t="shared" ref="X21" si="41">W21*(1+$C21)</f>
        <v>-306.97170861186493</v>
      </c>
      <c r="Y21" s="42">
        <f t="shared" ref="Y21" si="42">X21*(1+$C21)</f>
        <v>-310.04142569798358</v>
      </c>
      <c r="Z21" s="43">
        <f t="shared" ref="Z21" si="43">Y21*(1+$C21)</f>
        <v>-313.14183995496342</v>
      </c>
      <c r="AA21" s="43">
        <f t="shared" ref="AA21" si="44">Z21*(1+$C21)</f>
        <v>-316.27325835451308</v>
      </c>
      <c r="AB21" s="43">
        <f t="shared" ref="AB21" si="45">AA21*(1+$C21)</f>
        <v>-319.43599093805818</v>
      </c>
      <c r="AC21" s="43">
        <f t="shared" ref="AC21" si="46">AB21*(1+$C21)</f>
        <v>-322.63035084743876</v>
      </c>
      <c r="AD21" s="43">
        <f t="shared" ref="AD21" si="47">AC21*(1+$C21)</f>
        <v>-325.85665435591318</v>
      </c>
      <c r="AE21" s="43">
        <f t="shared" ref="AE21" si="48">AD21*(1+$C21)</f>
        <v>-329.11522089947232</v>
      </c>
      <c r="AF21" s="43">
        <f t="shared" ref="AF21" si="49">AE21*(1+$C21)</f>
        <v>-332.40637310846705</v>
      </c>
      <c r="AG21" s="44">
        <f t="shared" ref="AG21" si="50">AF21*(1+$C21)</f>
        <v>-335.73043683955171</v>
      </c>
      <c r="AH21" s="48">
        <f t="shared" ref="AH21" si="51">AG21*(1+$C21)</f>
        <v>-339.08774120794726</v>
      </c>
      <c r="AI21" s="42">
        <f t="shared" ref="AI21" si="52">AH21*(1+$C21)</f>
        <v>-342.47861862002674</v>
      </c>
      <c r="AK21" s="20"/>
    </row>
    <row r="22" spans="1:37">
      <c r="A22" s="1"/>
      <c r="B22" s="21" t="s">
        <v>8</v>
      </c>
      <c r="C22" s="22">
        <v>0.01</v>
      </c>
      <c r="D22" s="23"/>
      <c r="E22" s="48">
        <v>-60</v>
      </c>
      <c r="F22" s="42">
        <f t="shared" ref="F22:AI22" si="53">E22*(1+$C22)</f>
        <v>-60.6</v>
      </c>
      <c r="G22" s="43">
        <f t="shared" si="53"/>
        <v>-61.206000000000003</v>
      </c>
      <c r="H22" s="43">
        <f t="shared" si="53"/>
        <v>-61.818060000000003</v>
      </c>
      <c r="I22" s="43">
        <f t="shared" si="53"/>
        <v>-62.436240600000005</v>
      </c>
      <c r="J22" s="43">
        <f t="shared" si="53"/>
        <v>-63.060603006000008</v>
      </c>
      <c r="K22" s="43">
        <f t="shared" si="53"/>
        <v>-63.691209036060009</v>
      </c>
      <c r="L22" s="43">
        <f t="shared" si="53"/>
        <v>-64.328121126420612</v>
      </c>
      <c r="M22" s="44">
        <f t="shared" si="53"/>
        <v>-64.971402337684822</v>
      </c>
      <c r="N22" s="48">
        <f t="shared" si="53"/>
        <v>-65.621116361061667</v>
      </c>
      <c r="O22" s="42">
        <f t="shared" si="53"/>
        <v>-66.277327524672287</v>
      </c>
      <c r="P22" s="43">
        <f t="shared" si="53"/>
        <v>-66.940100799919009</v>
      </c>
      <c r="Q22" s="43">
        <f t="shared" si="53"/>
        <v>-67.609501807918193</v>
      </c>
      <c r="R22" s="43">
        <f t="shared" si="53"/>
        <v>-68.285596825997374</v>
      </c>
      <c r="S22" s="43">
        <f t="shared" si="53"/>
        <v>-68.968452794257345</v>
      </c>
      <c r="T22" s="43">
        <f t="shared" si="53"/>
        <v>-69.65813732219992</v>
      </c>
      <c r="U22" s="43">
        <f t="shared" si="53"/>
        <v>-70.354718695421923</v>
      </c>
      <c r="V22" s="43">
        <f t="shared" si="53"/>
        <v>-71.058265882376148</v>
      </c>
      <c r="W22" s="44">
        <f t="shared" si="53"/>
        <v>-71.768848541199915</v>
      </c>
      <c r="X22" s="48">
        <f t="shared" si="53"/>
        <v>-72.486537026611913</v>
      </c>
      <c r="Y22" s="42">
        <f t="shared" si="53"/>
        <v>-73.211402396878029</v>
      </c>
      <c r="Z22" s="43">
        <f t="shared" si="53"/>
        <v>-73.943516420846805</v>
      </c>
      <c r="AA22" s="43">
        <f t="shared" si="53"/>
        <v>-74.682951585055278</v>
      </c>
      <c r="AB22" s="43">
        <f t="shared" si="53"/>
        <v>-75.429781100905828</v>
      </c>
      <c r="AC22" s="43">
        <f t="shared" si="53"/>
        <v>-76.184078911914881</v>
      </c>
      <c r="AD22" s="43">
        <f t="shared" si="53"/>
        <v>-76.945919701034029</v>
      </c>
      <c r="AE22" s="43">
        <f t="shared" si="53"/>
        <v>-77.715378898044364</v>
      </c>
      <c r="AF22" s="43">
        <f t="shared" si="53"/>
        <v>-78.492532687024806</v>
      </c>
      <c r="AG22" s="44">
        <f t="shared" si="53"/>
        <v>-79.277458013895057</v>
      </c>
      <c r="AH22" s="48">
        <f t="shared" si="53"/>
        <v>-80.07023259403401</v>
      </c>
      <c r="AI22" s="42">
        <f t="shared" si="53"/>
        <v>-80.870934919974346</v>
      </c>
    </row>
    <row r="23" spans="1:37">
      <c r="A23" s="1"/>
      <c r="B23" s="21" t="s">
        <v>9</v>
      </c>
      <c r="C23" s="22"/>
      <c r="D23" s="23"/>
      <c r="E23" s="48">
        <v>-160</v>
      </c>
      <c r="F23" s="42">
        <v>-160</v>
      </c>
      <c r="G23" s="43">
        <v>-160</v>
      </c>
      <c r="H23" s="43">
        <v>-160</v>
      </c>
      <c r="I23" s="43">
        <v>-161</v>
      </c>
      <c r="J23" s="43">
        <v>-161</v>
      </c>
      <c r="K23" s="43">
        <v>-160</v>
      </c>
      <c r="L23" s="43">
        <v>-160</v>
      </c>
      <c r="M23" s="44">
        <v>-160</v>
      </c>
      <c r="N23" s="48">
        <v>-160</v>
      </c>
      <c r="O23" s="42">
        <v>-160</v>
      </c>
      <c r="P23" s="43">
        <v>-161</v>
      </c>
      <c r="Q23" s="43">
        <v>-161</v>
      </c>
      <c r="R23" s="43">
        <v>-160</v>
      </c>
      <c r="S23" s="43">
        <v>-160</v>
      </c>
      <c r="T23" s="43">
        <v>-160</v>
      </c>
      <c r="U23" s="43">
        <v>-161</v>
      </c>
      <c r="V23" s="43">
        <v>-160</v>
      </c>
      <c r="W23" s="44">
        <v>-160</v>
      </c>
      <c r="X23" s="48">
        <v>-160</v>
      </c>
      <c r="Y23" s="42">
        <v>-161</v>
      </c>
      <c r="Z23" s="43">
        <v>-160</v>
      </c>
      <c r="AA23" s="43">
        <v>-160</v>
      </c>
      <c r="AB23" s="43">
        <v>-160</v>
      </c>
      <c r="AC23" s="43">
        <v>-160</v>
      </c>
      <c r="AD23" s="43">
        <v>-24</v>
      </c>
      <c r="AE23" s="43">
        <v>-24</v>
      </c>
      <c r="AF23" s="43">
        <v>-24</v>
      </c>
      <c r="AG23" s="44">
        <v>-24</v>
      </c>
      <c r="AH23" s="48">
        <v>-24</v>
      </c>
      <c r="AI23" s="42">
        <v>-24</v>
      </c>
      <c r="AK23" s="20"/>
    </row>
    <row r="24" spans="1:37">
      <c r="A24" s="1"/>
      <c r="B24" s="21" t="s">
        <v>10</v>
      </c>
      <c r="C24" s="22"/>
      <c r="D24" s="23"/>
      <c r="E24" s="48">
        <v>-24</v>
      </c>
      <c r="F24" s="42">
        <v>-24</v>
      </c>
      <c r="G24" s="43">
        <f t="shared" ref="G24" si="54">F24</f>
        <v>-24</v>
      </c>
      <c r="H24" s="43">
        <f t="shared" ref="H24" si="55">G24</f>
        <v>-24</v>
      </c>
      <c r="I24" s="43">
        <f t="shared" ref="I24" si="56">H24</f>
        <v>-24</v>
      </c>
      <c r="J24" s="43">
        <f t="shared" ref="J24" si="57">I24</f>
        <v>-24</v>
      </c>
      <c r="K24" s="43">
        <f t="shared" ref="K24" si="58">J24</f>
        <v>-24</v>
      </c>
      <c r="L24" s="43">
        <f t="shared" ref="L24:W24" si="59">K24</f>
        <v>-24</v>
      </c>
      <c r="M24" s="43">
        <f t="shared" si="59"/>
        <v>-24</v>
      </c>
      <c r="N24" s="48">
        <f t="shared" si="59"/>
        <v>-24</v>
      </c>
      <c r="O24" s="43">
        <f t="shared" si="59"/>
        <v>-24</v>
      </c>
      <c r="P24" s="43">
        <f t="shared" si="59"/>
        <v>-24</v>
      </c>
      <c r="Q24" s="43">
        <f t="shared" si="59"/>
        <v>-24</v>
      </c>
      <c r="R24" s="43">
        <f t="shared" si="59"/>
        <v>-24</v>
      </c>
      <c r="S24" s="43">
        <f t="shared" si="59"/>
        <v>-24</v>
      </c>
      <c r="T24" s="43">
        <f t="shared" si="59"/>
        <v>-24</v>
      </c>
      <c r="U24" s="43">
        <f t="shared" si="59"/>
        <v>-24</v>
      </c>
      <c r="V24" s="43">
        <f t="shared" si="59"/>
        <v>-24</v>
      </c>
      <c r="W24" s="43">
        <f t="shared" si="59"/>
        <v>-24</v>
      </c>
      <c r="X24" s="48">
        <v>0</v>
      </c>
      <c r="Y24" s="42">
        <v>0</v>
      </c>
      <c r="Z24" s="43">
        <v>0</v>
      </c>
      <c r="AA24" s="43">
        <f t="shared" ref="AA24" si="60">Z24</f>
        <v>0</v>
      </c>
      <c r="AB24" s="43">
        <f t="shared" ref="AB24" si="61">AA24</f>
        <v>0</v>
      </c>
      <c r="AC24" s="43">
        <f t="shared" ref="AC24" si="62">AB24</f>
        <v>0</v>
      </c>
      <c r="AD24" s="43">
        <f t="shared" ref="AD24" si="63">AC24</f>
        <v>0</v>
      </c>
      <c r="AE24" s="43">
        <f t="shared" ref="AE24" si="64">AD24</f>
        <v>0</v>
      </c>
      <c r="AF24" s="43">
        <f t="shared" ref="AF24" si="65">AE24</f>
        <v>0</v>
      </c>
      <c r="AG24" s="44">
        <f t="shared" ref="AG24" si="66">AF24</f>
        <v>0</v>
      </c>
      <c r="AH24" s="48">
        <f t="shared" ref="AH24" si="67">AG24</f>
        <v>0</v>
      </c>
      <c r="AI24" s="42">
        <f t="shared" ref="AI24" si="68">AH24</f>
        <v>0</v>
      </c>
      <c r="AK24" s="20"/>
    </row>
    <row r="25" spans="1:37">
      <c r="A25" s="1"/>
      <c r="B25" s="21" t="s">
        <v>11</v>
      </c>
      <c r="C25" s="24"/>
      <c r="D25" s="23"/>
      <c r="E25" s="48">
        <v>-50</v>
      </c>
      <c r="F25" s="42">
        <v>0</v>
      </c>
      <c r="G25" s="43">
        <v>0</v>
      </c>
      <c r="H25" s="43">
        <v>0</v>
      </c>
      <c r="I25" s="43">
        <v>0</v>
      </c>
      <c r="J25" s="43">
        <v>0</v>
      </c>
      <c r="K25" s="43">
        <v>0</v>
      </c>
      <c r="L25" s="43">
        <v>0</v>
      </c>
      <c r="M25" s="44">
        <v>0</v>
      </c>
      <c r="N25" s="48">
        <v>0</v>
      </c>
      <c r="O25" s="42">
        <v>-200</v>
      </c>
      <c r="P25" s="43">
        <v>0</v>
      </c>
      <c r="Q25" s="43">
        <v>0</v>
      </c>
      <c r="R25" s="43">
        <v>0</v>
      </c>
      <c r="S25" s="43">
        <v>0</v>
      </c>
      <c r="T25" s="43">
        <v>0</v>
      </c>
      <c r="U25" s="43">
        <v>0</v>
      </c>
      <c r="V25" s="43">
        <v>0</v>
      </c>
      <c r="W25" s="44">
        <v>0</v>
      </c>
      <c r="X25" s="48">
        <v>0</v>
      </c>
      <c r="Y25" s="42">
        <v>-50</v>
      </c>
      <c r="Z25" s="43">
        <v>0</v>
      </c>
      <c r="AA25" s="43">
        <v>0</v>
      </c>
      <c r="AB25" s="43">
        <v>0</v>
      </c>
      <c r="AC25" s="43">
        <v>0</v>
      </c>
      <c r="AD25" s="43">
        <v>0</v>
      </c>
      <c r="AE25" s="43">
        <v>0</v>
      </c>
      <c r="AF25" s="43">
        <v>0</v>
      </c>
      <c r="AG25" s="44">
        <v>0</v>
      </c>
      <c r="AH25" s="48">
        <v>0</v>
      </c>
      <c r="AI25" s="42">
        <v>-200</v>
      </c>
      <c r="AK25" s="20"/>
    </row>
    <row r="26" spans="1:37">
      <c r="A26" s="1"/>
      <c r="B26" s="21" t="s">
        <v>25</v>
      </c>
      <c r="C26" s="22"/>
      <c r="D26" s="23"/>
      <c r="E26" s="48">
        <v>-31</v>
      </c>
      <c r="F26" s="42">
        <v>-33.9</v>
      </c>
      <c r="G26" s="43">
        <v>-37.1</v>
      </c>
      <c r="H26" s="43">
        <v>-45.7</v>
      </c>
      <c r="I26" s="43">
        <v>-43.6</v>
      </c>
      <c r="J26" s="43">
        <v>-56.9</v>
      </c>
      <c r="K26" s="43">
        <v>-116</v>
      </c>
      <c r="L26" s="43">
        <v>-89.3</v>
      </c>
      <c r="M26" s="44">
        <v>-85.1</v>
      </c>
      <c r="N26" s="48">
        <v>-169</v>
      </c>
      <c r="O26" s="42">
        <v>-143.9</v>
      </c>
      <c r="P26" s="43">
        <v>-143.9</v>
      </c>
      <c r="Q26" s="43">
        <v>-143.9</v>
      </c>
      <c r="R26" s="43">
        <v>0</v>
      </c>
      <c r="S26" s="43">
        <v>0</v>
      </c>
      <c r="T26" s="43">
        <v>0</v>
      </c>
      <c r="U26" s="43">
        <v>0</v>
      </c>
      <c r="V26" s="43">
        <v>0</v>
      </c>
      <c r="W26" s="44">
        <v>0</v>
      </c>
      <c r="X26" s="48">
        <v>0</v>
      </c>
      <c r="Y26" s="44">
        <v>0</v>
      </c>
      <c r="Z26" s="44">
        <v>0</v>
      </c>
      <c r="AA26" s="44">
        <v>0</v>
      </c>
      <c r="AB26" s="44">
        <v>0</v>
      </c>
      <c r="AC26" s="44">
        <v>0</v>
      </c>
      <c r="AD26" s="44">
        <v>0</v>
      </c>
      <c r="AE26" s="44">
        <v>0</v>
      </c>
      <c r="AF26" s="44">
        <v>0</v>
      </c>
      <c r="AG26" s="44">
        <v>0</v>
      </c>
      <c r="AH26" s="48">
        <v>0</v>
      </c>
      <c r="AI26" s="44">
        <v>0</v>
      </c>
      <c r="AK26" s="20"/>
    </row>
    <row r="27" spans="1:37">
      <c r="A27" s="1"/>
      <c r="B27" s="21" t="s">
        <v>26</v>
      </c>
      <c r="C27" s="22"/>
      <c r="D27" s="23"/>
      <c r="E27" s="48">
        <v>-26.3</v>
      </c>
      <c r="F27" s="42">
        <v>-29.3</v>
      </c>
      <c r="G27" s="43">
        <v>-31</v>
      </c>
      <c r="H27" s="43">
        <v>-33.9</v>
      </c>
      <c r="I27" s="43">
        <v>-37.1</v>
      </c>
      <c r="J27" s="43">
        <v>-45.7</v>
      </c>
      <c r="K27" s="43">
        <v>-43.6</v>
      </c>
      <c r="L27" s="43">
        <v>-56.9</v>
      </c>
      <c r="M27" s="44">
        <v>-116</v>
      </c>
      <c r="N27" s="48">
        <v>-89.3</v>
      </c>
      <c r="O27" s="42">
        <v>-85.1</v>
      </c>
      <c r="P27" s="43">
        <v>-169</v>
      </c>
      <c r="Q27" s="43">
        <v>-143.9</v>
      </c>
      <c r="R27" s="43">
        <v>-143.9</v>
      </c>
      <c r="S27" s="43">
        <v>-143.9</v>
      </c>
      <c r="T27" s="43">
        <v>0</v>
      </c>
      <c r="U27" s="43">
        <v>0</v>
      </c>
      <c r="V27" s="43">
        <v>0</v>
      </c>
      <c r="W27" s="44">
        <v>0</v>
      </c>
      <c r="X27" s="48">
        <v>0</v>
      </c>
      <c r="Y27" s="44">
        <v>0</v>
      </c>
      <c r="Z27" s="44">
        <v>0</v>
      </c>
      <c r="AA27" s="44">
        <v>0</v>
      </c>
      <c r="AB27" s="44">
        <v>0</v>
      </c>
      <c r="AC27" s="44">
        <v>0</v>
      </c>
      <c r="AD27" s="44">
        <v>0</v>
      </c>
      <c r="AE27" s="44">
        <v>0</v>
      </c>
      <c r="AF27" s="44">
        <v>0</v>
      </c>
      <c r="AG27" s="44">
        <v>0</v>
      </c>
      <c r="AH27" s="48">
        <v>0</v>
      </c>
      <c r="AI27" s="44">
        <v>0</v>
      </c>
      <c r="AK27" s="20"/>
    </row>
    <row r="28" spans="1:37">
      <c r="A28" s="1"/>
      <c r="B28" s="21"/>
      <c r="C28" s="22"/>
      <c r="D28" s="23"/>
      <c r="E28" s="48"/>
      <c r="F28" s="42"/>
      <c r="G28" s="43"/>
      <c r="H28" s="43"/>
      <c r="I28" s="43"/>
      <c r="J28" s="43"/>
      <c r="K28" s="43"/>
      <c r="L28" s="43"/>
      <c r="M28" s="44"/>
      <c r="N28" s="48"/>
      <c r="O28" s="42"/>
      <c r="P28" s="43"/>
      <c r="Q28" s="43"/>
      <c r="R28" s="43"/>
      <c r="S28" s="43"/>
      <c r="T28" s="43"/>
      <c r="U28" s="43"/>
      <c r="V28" s="43"/>
      <c r="W28" s="44"/>
      <c r="X28" s="48"/>
      <c r="Y28" s="44"/>
      <c r="Z28" s="44"/>
      <c r="AA28" s="44"/>
      <c r="AB28" s="44"/>
      <c r="AC28" s="44"/>
      <c r="AD28" s="44"/>
      <c r="AE28" s="44"/>
      <c r="AF28" s="44"/>
      <c r="AG28" s="44"/>
      <c r="AH28" s="51"/>
      <c r="AI28" s="44"/>
      <c r="AK28" s="20"/>
    </row>
    <row r="29" spans="1:37">
      <c r="A29" s="1"/>
      <c r="B29" s="21"/>
      <c r="C29" s="22"/>
      <c r="D29" s="23"/>
      <c r="E29" s="48"/>
      <c r="F29" s="42"/>
      <c r="G29" s="43"/>
      <c r="H29" s="43"/>
      <c r="I29" s="43"/>
      <c r="J29" s="43"/>
      <c r="K29" s="43"/>
      <c r="L29" s="43"/>
      <c r="M29" s="44"/>
      <c r="N29" s="48"/>
      <c r="O29" s="42"/>
      <c r="P29" s="43"/>
      <c r="Q29" s="43"/>
      <c r="R29" s="43"/>
      <c r="S29" s="43"/>
      <c r="T29" s="43"/>
      <c r="U29" s="43"/>
      <c r="V29" s="43"/>
      <c r="W29" s="44"/>
      <c r="X29" s="48"/>
      <c r="Y29" s="44"/>
      <c r="Z29" s="44"/>
      <c r="AA29" s="44"/>
      <c r="AB29" s="44"/>
      <c r="AC29" s="44"/>
      <c r="AD29" s="44"/>
      <c r="AE29" s="44"/>
      <c r="AF29" s="44"/>
      <c r="AG29" s="44"/>
      <c r="AH29" s="51"/>
      <c r="AI29" s="44"/>
      <c r="AK29" s="20"/>
    </row>
    <row r="30" spans="1:37">
      <c r="A30" s="1"/>
      <c r="B30" s="111"/>
      <c r="C30" s="112"/>
      <c r="D30" s="113"/>
      <c r="E30" s="114"/>
      <c r="F30" s="115"/>
      <c r="G30" s="116"/>
      <c r="H30" s="116"/>
      <c r="I30" s="116"/>
      <c r="J30" s="116"/>
      <c r="K30" s="116"/>
      <c r="L30" s="116"/>
      <c r="M30" s="117"/>
      <c r="N30" s="114"/>
      <c r="O30" s="115"/>
      <c r="P30" s="116"/>
      <c r="Q30" s="116"/>
      <c r="R30" s="116"/>
      <c r="S30" s="116"/>
      <c r="T30" s="116"/>
      <c r="U30" s="116"/>
      <c r="V30" s="116"/>
      <c r="W30" s="117"/>
      <c r="X30" s="114"/>
      <c r="Y30" s="117"/>
      <c r="Z30" s="117"/>
      <c r="AA30" s="117"/>
      <c r="AB30" s="117"/>
      <c r="AC30" s="117"/>
      <c r="AD30" s="117"/>
      <c r="AE30" s="117"/>
      <c r="AF30" s="117"/>
      <c r="AG30" s="117"/>
      <c r="AH30" s="114"/>
      <c r="AI30" s="117"/>
      <c r="AJ30" s="20"/>
      <c r="AK30" s="20"/>
    </row>
    <row r="31" spans="1:37">
      <c r="A31" s="1"/>
      <c r="B31" s="119" t="s">
        <v>0</v>
      </c>
      <c r="C31" s="120"/>
      <c r="D31" s="121"/>
      <c r="E31" s="122">
        <f t="shared" ref="E31:AI31" si="69">SUM(E14:E30)</f>
        <v>28.7</v>
      </c>
      <c r="F31" s="123">
        <f t="shared" si="69"/>
        <v>68.999999999999986</v>
      </c>
      <c r="G31" s="122">
        <f t="shared" si="69"/>
        <v>60.261999999999972</v>
      </c>
      <c r="H31" s="122">
        <f t="shared" si="69"/>
        <v>44.885619999999982</v>
      </c>
      <c r="I31" s="122">
        <f t="shared" si="69"/>
        <v>38.870476199999977</v>
      </c>
      <c r="J31" s="122">
        <f t="shared" si="69"/>
        <v>13.016180961999986</v>
      </c>
      <c r="K31" s="122">
        <f t="shared" si="69"/>
        <v>-46.977657228380032</v>
      </c>
      <c r="L31" s="122">
        <f t="shared" si="69"/>
        <v>-37.611433800663868</v>
      </c>
      <c r="M31" s="124">
        <f t="shared" si="69"/>
        <v>-96.585548138670475</v>
      </c>
      <c r="N31" s="122">
        <f t="shared" si="69"/>
        <v>-157.90040362005715</v>
      </c>
      <c r="O31" s="123">
        <f t="shared" si="69"/>
        <v>-332.75640765625775</v>
      </c>
      <c r="P31" s="122">
        <f t="shared" si="69"/>
        <v>-221.85397173282038</v>
      </c>
      <c r="Q31" s="122">
        <f t="shared" si="69"/>
        <v>-200.99351145014856</v>
      </c>
      <c r="R31" s="122">
        <f t="shared" si="69"/>
        <v>-20.711205504004653</v>
      </c>
      <c r="S31" s="122">
        <f t="shared" si="69"/>
        <v>-24.63931755904477</v>
      </c>
      <c r="T31" s="122">
        <f t="shared" si="69"/>
        <v>151.34808438949142</v>
      </c>
      <c r="U31" s="122">
        <f t="shared" si="69"/>
        <v>146.70156523338636</v>
      </c>
      <c r="V31" s="122">
        <f t="shared" si="69"/>
        <v>144.01858088572021</v>
      </c>
      <c r="W31" s="124">
        <f t="shared" si="69"/>
        <v>140.29876669457735</v>
      </c>
      <c r="X31" s="122">
        <f t="shared" si="69"/>
        <v>40.541754361523147</v>
      </c>
      <c r="Y31" s="123">
        <f t="shared" si="69"/>
        <v>-14.252828094861627</v>
      </c>
      <c r="Z31" s="122">
        <f t="shared" si="69"/>
        <v>-87.085356375810221</v>
      </c>
      <c r="AA31" s="122">
        <f t="shared" si="69"/>
        <v>-90.956209939568353</v>
      </c>
      <c r="AB31" s="122">
        <f t="shared" si="69"/>
        <v>-94.86577203896401</v>
      </c>
      <c r="AC31" s="122">
        <f t="shared" si="69"/>
        <v>-207.81442975935363</v>
      </c>
      <c r="AD31" s="122">
        <f t="shared" si="69"/>
        <v>-75.802574056947208</v>
      </c>
      <c r="AE31" s="122">
        <f t="shared" si="69"/>
        <v>-115.83059979751668</v>
      </c>
      <c r="AF31" s="122">
        <f t="shared" si="69"/>
        <v>-119.89890579549186</v>
      </c>
      <c r="AG31" s="124">
        <f t="shared" si="69"/>
        <v>-124.00789485344677</v>
      </c>
      <c r="AH31" s="122">
        <f t="shared" si="69"/>
        <v>-128.15797380198126</v>
      </c>
      <c r="AI31" s="123">
        <f t="shared" si="69"/>
        <v>-332.34955354000107</v>
      </c>
      <c r="AJ31" s="20"/>
    </row>
    <row r="32" spans="1:37">
      <c r="A32" s="1"/>
      <c r="B32" s="125" t="s">
        <v>97</v>
      </c>
      <c r="C32" s="126"/>
      <c r="D32" s="127"/>
      <c r="E32" s="122">
        <f>SUM(E31:I31)</f>
        <v>241.71809619999993</v>
      </c>
      <c r="F32" s="128">
        <f t="shared" ref="F32:AE32" si="70">SUM(F31:J31)</f>
        <v>226.03427716199991</v>
      </c>
      <c r="G32" s="128">
        <f t="shared" si="70"/>
        <v>110.05661993361991</v>
      </c>
      <c r="H32" s="128">
        <f t="shared" si="70"/>
        <v>12.183186132956038</v>
      </c>
      <c r="I32" s="128">
        <f t="shared" si="70"/>
        <v>-129.28798200571441</v>
      </c>
      <c r="J32" s="128">
        <f t="shared" si="70"/>
        <v>-326.05886182577154</v>
      </c>
      <c r="K32" s="128">
        <f t="shared" si="70"/>
        <v>-671.83145044402931</v>
      </c>
      <c r="L32" s="128">
        <f t="shared" si="70"/>
        <v>-846.7077649484695</v>
      </c>
      <c r="M32" s="128">
        <f t="shared" si="70"/>
        <v>-1010.0898425979542</v>
      </c>
      <c r="N32" s="122">
        <f t="shared" si="70"/>
        <v>-934.21549996328838</v>
      </c>
      <c r="O32" s="128">
        <f t="shared" si="70"/>
        <v>-800.9544139022762</v>
      </c>
      <c r="P32" s="128">
        <f t="shared" si="70"/>
        <v>-316.84992185652698</v>
      </c>
      <c r="Q32" s="128">
        <f t="shared" si="70"/>
        <v>51.705615109679798</v>
      </c>
      <c r="R32" s="128">
        <f t="shared" si="70"/>
        <v>396.71770744554857</v>
      </c>
      <c r="S32" s="128">
        <f t="shared" si="70"/>
        <v>557.7276796441306</v>
      </c>
      <c r="T32" s="128">
        <f t="shared" si="70"/>
        <v>622.90875156469838</v>
      </c>
      <c r="U32" s="128">
        <f t="shared" si="70"/>
        <v>457.30783908034545</v>
      </c>
      <c r="V32" s="128">
        <f t="shared" si="70"/>
        <v>223.52091747114886</v>
      </c>
      <c r="W32" s="128">
        <f t="shared" si="70"/>
        <v>-11.453873354139702</v>
      </c>
      <c r="X32" s="122">
        <f t="shared" si="70"/>
        <v>-246.61841208768107</v>
      </c>
      <c r="Y32" s="128">
        <f t="shared" si="70"/>
        <v>-494.97459620855784</v>
      </c>
      <c r="Z32" s="128">
        <f t="shared" si="70"/>
        <v>-556.52434217064342</v>
      </c>
      <c r="AA32" s="128">
        <f t="shared" si="70"/>
        <v>-585.26958559234981</v>
      </c>
      <c r="AB32" s="128">
        <f t="shared" si="70"/>
        <v>-614.21228144827342</v>
      </c>
      <c r="AC32" s="128">
        <f t="shared" si="70"/>
        <v>-643.35440426275613</v>
      </c>
      <c r="AD32" s="128">
        <f t="shared" si="70"/>
        <v>-563.69794830538376</v>
      </c>
      <c r="AE32" s="128">
        <f t="shared" si="70"/>
        <v>-820.24492778843762</v>
      </c>
      <c r="AF32" s="128"/>
      <c r="AG32" s="128"/>
      <c r="AH32" s="122"/>
      <c r="AI32" s="128"/>
      <c r="AJ32" s="20"/>
    </row>
    <row r="33" spans="1:36">
      <c r="A33" s="1"/>
      <c r="B33" s="129" t="s">
        <v>95</v>
      </c>
      <c r="C33" s="130"/>
      <c r="D33" s="131"/>
      <c r="E33" s="122">
        <f>SUM(E14:E20)</f>
        <v>700</v>
      </c>
      <c r="F33" s="128">
        <f t="shared" ref="F33:AI33" si="71">SUM(F14:F20)</f>
        <v>700</v>
      </c>
      <c r="G33" s="128">
        <f t="shared" si="71"/>
        <v>700</v>
      </c>
      <c r="H33" s="128">
        <f t="shared" si="71"/>
        <v>700</v>
      </c>
      <c r="I33" s="128">
        <f t="shared" si="71"/>
        <v>700</v>
      </c>
      <c r="J33" s="128">
        <f t="shared" si="71"/>
        <v>700</v>
      </c>
      <c r="K33" s="128">
        <f t="shared" si="71"/>
        <v>700</v>
      </c>
      <c r="L33" s="128">
        <f t="shared" si="71"/>
        <v>700</v>
      </c>
      <c r="M33" s="128">
        <f t="shared" si="71"/>
        <v>700</v>
      </c>
      <c r="N33" s="122">
        <f t="shared" si="71"/>
        <v>700</v>
      </c>
      <c r="O33" s="128">
        <f t="shared" si="71"/>
        <v>700</v>
      </c>
      <c r="P33" s="128">
        <f t="shared" si="71"/>
        <v>700</v>
      </c>
      <c r="Q33" s="128">
        <f t="shared" si="71"/>
        <v>700</v>
      </c>
      <c r="R33" s="128">
        <f t="shared" si="71"/>
        <v>700</v>
      </c>
      <c r="S33" s="128">
        <f t="shared" si="71"/>
        <v>700</v>
      </c>
      <c r="T33" s="128">
        <f t="shared" si="71"/>
        <v>700</v>
      </c>
      <c r="U33" s="128">
        <f t="shared" si="71"/>
        <v>700</v>
      </c>
      <c r="V33" s="128">
        <f t="shared" si="71"/>
        <v>700</v>
      </c>
      <c r="W33" s="128">
        <f t="shared" si="71"/>
        <v>700</v>
      </c>
      <c r="X33" s="122">
        <f t="shared" si="71"/>
        <v>580</v>
      </c>
      <c r="Y33" s="128">
        <f t="shared" si="71"/>
        <v>580</v>
      </c>
      <c r="Z33" s="128">
        <f t="shared" si="71"/>
        <v>460</v>
      </c>
      <c r="AA33" s="128">
        <f t="shared" si="71"/>
        <v>460</v>
      </c>
      <c r="AB33" s="128">
        <f t="shared" si="71"/>
        <v>460</v>
      </c>
      <c r="AC33" s="128">
        <f t="shared" si="71"/>
        <v>351</v>
      </c>
      <c r="AD33" s="128">
        <f t="shared" si="71"/>
        <v>351</v>
      </c>
      <c r="AE33" s="128">
        <f t="shared" si="71"/>
        <v>315</v>
      </c>
      <c r="AF33" s="128">
        <f t="shared" si="71"/>
        <v>315</v>
      </c>
      <c r="AG33" s="128">
        <f t="shared" si="71"/>
        <v>315</v>
      </c>
      <c r="AH33" s="122">
        <f t="shared" si="71"/>
        <v>315</v>
      </c>
      <c r="AI33" s="128">
        <f t="shared" si="71"/>
        <v>315</v>
      </c>
      <c r="AJ33" s="20"/>
    </row>
    <row r="34" spans="1:36">
      <c r="A34" s="1"/>
      <c r="B34" s="132" t="s">
        <v>96</v>
      </c>
      <c r="C34" s="133"/>
      <c r="D34" s="134"/>
      <c r="E34" s="122">
        <f>SUM(E21:E30)</f>
        <v>-671.3</v>
      </c>
      <c r="F34" s="128">
        <f t="shared" ref="F34:AI34" si="72">SUM(F21:F30)</f>
        <v>-630.99999999999989</v>
      </c>
      <c r="G34" s="128">
        <f t="shared" si="72"/>
        <v>-639.73800000000006</v>
      </c>
      <c r="H34" s="128">
        <f t="shared" si="72"/>
        <v>-655.1143800000001</v>
      </c>
      <c r="I34" s="128">
        <f t="shared" si="72"/>
        <v>-661.12952380000002</v>
      </c>
      <c r="J34" s="128">
        <f t="shared" si="72"/>
        <v>-686.98381903799998</v>
      </c>
      <c r="K34" s="128">
        <f t="shared" si="72"/>
        <v>-746.97765722838005</v>
      </c>
      <c r="L34" s="128">
        <f t="shared" si="72"/>
        <v>-737.6114338006638</v>
      </c>
      <c r="M34" s="128">
        <f t="shared" si="72"/>
        <v>-796.58554813867056</v>
      </c>
      <c r="N34" s="122">
        <f t="shared" si="72"/>
        <v>-857.90040362005709</v>
      </c>
      <c r="O34" s="128">
        <f t="shared" si="72"/>
        <v>-1032.7564076562578</v>
      </c>
      <c r="P34" s="128">
        <f t="shared" si="72"/>
        <v>-921.85397173282036</v>
      </c>
      <c r="Q34" s="128">
        <f t="shared" si="72"/>
        <v>-900.9935114501485</v>
      </c>
      <c r="R34" s="128">
        <f t="shared" si="72"/>
        <v>-720.71120550400462</v>
      </c>
      <c r="S34" s="128">
        <f t="shared" si="72"/>
        <v>-724.6393175590448</v>
      </c>
      <c r="T34" s="128">
        <f t="shared" si="72"/>
        <v>-548.65191561050858</v>
      </c>
      <c r="U34" s="128">
        <f t="shared" si="72"/>
        <v>-553.29843476661358</v>
      </c>
      <c r="V34" s="128">
        <f t="shared" si="72"/>
        <v>-555.98141911427979</v>
      </c>
      <c r="W34" s="128">
        <f t="shared" si="72"/>
        <v>-559.70123330542265</v>
      </c>
      <c r="X34" s="122">
        <f t="shared" si="72"/>
        <v>-539.45824563847691</v>
      </c>
      <c r="Y34" s="128">
        <f t="shared" si="72"/>
        <v>-594.25282809486157</v>
      </c>
      <c r="Z34" s="128">
        <f t="shared" si="72"/>
        <v>-547.08535637581019</v>
      </c>
      <c r="AA34" s="128">
        <f t="shared" si="72"/>
        <v>-550.95620993956834</v>
      </c>
      <c r="AB34" s="128">
        <f t="shared" si="72"/>
        <v>-554.865772038964</v>
      </c>
      <c r="AC34" s="128">
        <f t="shared" si="72"/>
        <v>-558.81442975935363</v>
      </c>
      <c r="AD34" s="128">
        <f t="shared" si="72"/>
        <v>-426.80257405694721</v>
      </c>
      <c r="AE34" s="128">
        <f t="shared" si="72"/>
        <v>-430.8305997975167</v>
      </c>
      <c r="AF34" s="128">
        <f t="shared" si="72"/>
        <v>-434.89890579549183</v>
      </c>
      <c r="AG34" s="128">
        <f t="shared" si="72"/>
        <v>-439.00789485344677</v>
      </c>
      <c r="AH34" s="122">
        <f t="shared" si="72"/>
        <v>-443.15797380198126</v>
      </c>
      <c r="AI34" s="128">
        <f t="shared" si="72"/>
        <v>-647.34955354000112</v>
      </c>
      <c r="AJ34" s="20"/>
    </row>
    <row r="35" spans="1:36" s="11" customFormat="1" ht="24.9" customHeight="1">
      <c r="A35" s="27"/>
      <c r="B35" s="15" t="s">
        <v>17</v>
      </c>
      <c r="C35" s="15"/>
      <c r="D35" s="16"/>
      <c r="E35" s="118"/>
      <c r="F35" s="16"/>
      <c r="G35" s="16"/>
      <c r="H35" s="16"/>
      <c r="I35" s="16"/>
      <c r="J35" s="16"/>
      <c r="K35" s="16"/>
      <c r="L35" s="16"/>
      <c r="M35" s="16"/>
      <c r="N35" s="118"/>
      <c r="O35" s="16"/>
      <c r="P35" s="16"/>
      <c r="Q35" s="16"/>
      <c r="R35" s="16"/>
      <c r="S35" s="16"/>
      <c r="T35" s="16"/>
      <c r="U35" s="16"/>
      <c r="V35" s="16"/>
      <c r="W35" s="16"/>
      <c r="X35" s="118"/>
      <c r="Y35" s="16"/>
      <c r="Z35" s="16"/>
      <c r="AA35" s="16"/>
      <c r="AB35" s="16"/>
      <c r="AC35" s="28"/>
      <c r="AD35" s="16"/>
      <c r="AE35" s="16"/>
      <c r="AF35" s="16"/>
      <c r="AG35" s="16"/>
      <c r="AH35" s="118"/>
      <c r="AI35" s="16"/>
    </row>
    <row r="36" spans="1:36">
      <c r="A36" s="29"/>
      <c r="B36" s="17" t="s">
        <v>6</v>
      </c>
      <c r="C36" s="33">
        <v>2E-3</v>
      </c>
      <c r="D36" s="35">
        <v>800</v>
      </c>
      <c r="E36" s="76">
        <f t="shared" ref="E36:AI36" si="73">D36*(1+$C$36)+E31-E42</f>
        <v>790.30000000000007</v>
      </c>
      <c r="F36" s="77">
        <f t="shared" si="73"/>
        <v>820.88060000000007</v>
      </c>
      <c r="G36" s="76">
        <f t="shared" si="73"/>
        <v>842.78436120000003</v>
      </c>
      <c r="H36" s="76">
        <f t="shared" si="73"/>
        <v>849.35554992240009</v>
      </c>
      <c r="I36" s="76">
        <f t="shared" si="73"/>
        <v>849.92473722224486</v>
      </c>
      <c r="J36" s="76">
        <f t="shared" si="73"/>
        <v>864.64076765868936</v>
      </c>
      <c r="K36" s="76">
        <f t="shared" si="73"/>
        <v>819.39239196562664</v>
      </c>
      <c r="L36" s="76">
        <f t="shared" si="73"/>
        <v>783.41974294889394</v>
      </c>
      <c r="M36" s="78">
        <f t="shared" si="73"/>
        <v>688.40103429612134</v>
      </c>
      <c r="N36" s="76">
        <f t="shared" si="73"/>
        <v>681.87743274465652</v>
      </c>
      <c r="O36" s="77">
        <f t="shared" si="73"/>
        <v>650.48477995388816</v>
      </c>
      <c r="P36" s="76">
        <f t="shared" si="73"/>
        <v>629.93177778097561</v>
      </c>
      <c r="Q36" s="76">
        <f t="shared" si="73"/>
        <v>430.19812988638904</v>
      </c>
      <c r="R36" s="76">
        <f t="shared" si="73"/>
        <v>410.34732064215711</v>
      </c>
      <c r="S36" s="76">
        <f t="shared" si="73"/>
        <v>386.52869772439669</v>
      </c>
      <c r="T36" s="76">
        <f t="shared" si="73"/>
        <v>438.64983950933697</v>
      </c>
      <c r="U36" s="76">
        <f t="shared" si="73"/>
        <v>436.22870442174201</v>
      </c>
      <c r="V36" s="76">
        <f t="shared" si="73"/>
        <v>581.11974271630572</v>
      </c>
      <c r="W36" s="78">
        <f t="shared" si="73"/>
        <v>722.58074889631564</v>
      </c>
      <c r="X36" s="76">
        <f t="shared" si="73"/>
        <v>764.56766475563131</v>
      </c>
      <c r="Y36" s="77">
        <f t="shared" si="73"/>
        <v>751.84397199028103</v>
      </c>
      <c r="Z36" s="76">
        <f t="shared" si="73"/>
        <v>666.26230355845144</v>
      </c>
      <c r="AA36" s="76">
        <f t="shared" si="73"/>
        <v>576.63861822599995</v>
      </c>
      <c r="AB36" s="76">
        <f t="shared" si="73"/>
        <v>482.92612342348798</v>
      </c>
      <c r="AC36" s="76">
        <f t="shared" si="73"/>
        <v>276.07754591098131</v>
      </c>
      <c r="AD36" s="76">
        <f t="shared" si="73"/>
        <v>276.6297010028033</v>
      </c>
      <c r="AE36" s="76">
        <f t="shared" si="73"/>
        <v>277.18296040480891</v>
      </c>
      <c r="AF36" s="76">
        <f t="shared" si="73"/>
        <v>277.73732632561854</v>
      </c>
      <c r="AG36" s="78">
        <f t="shared" si="73"/>
        <v>278.29280097826978</v>
      </c>
      <c r="AH36" s="76">
        <f t="shared" si="73"/>
        <v>278.84938658022634</v>
      </c>
      <c r="AI36" s="77">
        <f t="shared" si="73"/>
        <v>279.40708535338678</v>
      </c>
      <c r="AJ36" s="20"/>
    </row>
    <row r="37" spans="1:36">
      <c r="A37" s="29"/>
      <c r="B37" s="17" t="s">
        <v>4</v>
      </c>
      <c r="C37" s="30">
        <v>0.05</v>
      </c>
      <c r="D37" s="35">
        <v>200</v>
      </c>
      <c r="E37" s="76">
        <f t="shared" ref="E37:AI37" si="74">D37*(1+$C$37)+E42+E43</f>
        <v>262</v>
      </c>
      <c r="F37" s="77">
        <f t="shared" si="74"/>
        <v>327.10000000000002</v>
      </c>
      <c r="G37" s="76">
        <f t="shared" si="74"/>
        <v>395.45500000000004</v>
      </c>
      <c r="H37" s="76">
        <f t="shared" si="74"/>
        <v>467.22775000000007</v>
      </c>
      <c r="I37" s="76">
        <f t="shared" si="74"/>
        <v>542.58913750000011</v>
      </c>
      <c r="J37" s="76">
        <f t="shared" si="74"/>
        <v>581.71859437500018</v>
      </c>
      <c r="K37" s="76">
        <f t="shared" si="74"/>
        <v>622.80452409375016</v>
      </c>
      <c r="L37" s="76">
        <f t="shared" si="74"/>
        <v>665.94475029843773</v>
      </c>
      <c r="M37" s="78">
        <f t="shared" si="74"/>
        <v>711.24198781335963</v>
      </c>
      <c r="N37" s="76">
        <f t="shared" si="74"/>
        <v>608.80408720402761</v>
      </c>
      <c r="O37" s="77">
        <f t="shared" si="74"/>
        <v>351.244291564229</v>
      </c>
      <c r="P37" s="76">
        <f t="shared" si="74"/>
        <v>180.80650614244047</v>
      </c>
      <c r="Q37" s="76">
        <f t="shared" si="74"/>
        <v>201.8468314495625</v>
      </c>
      <c r="R37" s="76">
        <f t="shared" si="74"/>
        <v>223.93917302204065</v>
      </c>
      <c r="S37" s="76">
        <f t="shared" si="74"/>
        <v>247.1361316731427</v>
      </c>
      <c r="T37" s="76">
        <f t="shared" si="74"/>
        <v>371.49293825679985</v>
      </c>
      <c r="U37" s="76">
        <f t="shared" si="74"/>
        <v>552.06758516963987</v>
      </c>
      <c r="V37" s="76">
        <f t="shared" si="74"/>
        <v>591.67096442812192</v>
      </c>
      <c r="W37" s="78">
        <f t="shared" si="74"/>
        <v>633.25451264952801</v>
      </c>
      <c r="X37" s="76">
        <f t="shared" si="74"/>
        <v>664.9172382820044</v>
      </c>
      <c r="Y37" s="77">
        <f t="shared" si="74"/>
        <v>698.16310019610466</v>
      </c>
      <c r="Z37" s="76">
        <f t="shared" si="74"/>
        <v>733.07125520590989</v>
      </c>
      <c r="AA37" s="76">
        <f t="shared" si="74"/>
        <v>769.72481796620536</v>
      </c>
      <c r="AB37" s="76">
        <f t="shared" si="74"/>
        <v>808.21105886451562</v>
      </c>
      <c r="AC37" s="76">
        <f t="shared" si="74"/>
        <v>848.62161180774149</v>
      </c>
      <c r="AD37" s="76">
        <f t="shared" si="74"/>
        <v>815.25011834118141</v>
      </c>
      <c r="AE37" s="76">
        <f t="shared" si="74"/>
        <v>740.18202446072382</v>
      </c>
      <c r="AF37" s="76">
        <f t="shared" si="74"/>
        <v>657.29221988826816</v>
      </c>
      <c r="AG37" s="78">
        <f t="shared" si="74"/>
        <v>566.14893602923485</v>
      </c>
      <c r="AH37" s="76">
        <f t="shared" si="74"/>
        <v>466.29840902871535</v>
      </c>
      <c r="AI37" s="77">
        <f t="shared" si="74"/>
        <v>157.26377594015008</v>
      </c>
      <c r="AJ37" s="20"/>
    </row>
    <row r="38" spans="1:36">
      <c r="A38" s="1"/>
      <c r="B38" s="17" t="s">
        <v>13</v>
      </c>
      <c r="C38" s="30">
        <v>-0.01</v>
      </c>
      <c r="D38" s="35">
        <v>4000</v>
      </c>
      <c r="E38" s="35">
        <f>D38*(1+$C38)</f>
        <v>3960</v>
      </c>
      <c r="F38" s="35">
        <f t="shared" ref="F38:AI38" si="75">E38*(1+$C38)</f>
        <v>3920.4</v>
      </c>
      <c r="G38" s="35">
        <f t="shared" si="75"/>
        <v>3881.1959999999999</v>
      </c>
      <c r="H38" s="35">
        <f t="shared" si="75"/>
        <v>3842.3840399999999</v>
      </c>
      <c r="I38" s="35">
        <f t="shared" si="75"/>
        <v>3803.9601995999997</v>
      </c>
      <c r="J38" s="35">
        <f t="shared" si="75"/>
        <v>3765.9205976039998</v>
      </c>
      <c r="K38" s="35">
        <f t="shared" si="75"/>
        <v>3728.2613916279597</v>
      </c>
      <c r="L38" s="35">
        <f t="shared" si="75"/>
        <v>3690.9787777116799</v>
      </c>
      <c r="M38" s="35">
        <f t="shared" si="75"/>
        <v>3654.068989934563</v>
      </c>
      <c r="N38" s="35">
        <f t="shared" si="75"/>
        <v>3617.5283000352174</v>
      </c>
      <c r="O38" s="35">
        <f t="shared" si="75"/>
        <v>3581.3530170348654</v>
      </c>
      <c r="P38" s="35">
        <f t="shared" si="75"/>
        <v>3545.5394868645167</v>
      </c>
      <c r="Q38" s="35">
        <f t="shared" si="75"/>
        <v>3510.0840919958714</v>
      </c>
      <c r="R38" s="35">
        <f t="shared" si="75"/>
        <v>3474.9832510759124</v>
      </c>
      <c r="S38" s="35">
        <f t="shared" si="75"/>
        <v>3440.2334185651534</v>
      </c>
      <c r="T38" s="35">
        <f t="shared" si="75"/>
        <v>3405.831084379502</v>
      </c>
      <c r="U38" s="35">
        <f t="shared" si="75"/>
        <v>3371.7727735357071</v>
      </c>
      <c r="V38" s="35">
        <f t="shared" si="75"/>
        <v>3338.0550458003499</v>
      </c>
      <c r="W38" s="35">
        <f t="shared" si="75"/>
        <v>3304.6744953423463</v>
      </c>
      <c r="X38" s="35">
        <f t="shared" si="75"/>
        <v>3271.6277503889228</v>
      </c>
      <c r="Y38" s="35">
        <f t="shared" si="75"/>
        <v>3238.9114728850336</v>
      </c>
      <c r="Z38" s="35">
        <f t="shared" si="75"/>
        <v>3206.5223581561831</v>
      </c>
      <c r="AA38" s="35">
        <f t="shared" si="75"/>
        <v>3174.4571345746213</v>
      </c>
      <c r="AB38" s="35">
        <f t="shared" si="75"/>
        <v>3142.7125632288748</v>
      </c>
      <c r="AC38" s="35">
        <f t="shared" si="75"/>
        <v>3111.2854375965862</v>
      </c>
      <c r="AD38" s="35">
        <f t="shared" si="75"/>
        <v>3080.1725832206203</v>
      </c>
      <c r="AE38" s="35">
        <f t="shared" si="75"/>
        <v>3049.3708573884142</v>
      </c>
      <c r="AF38" s="35">
        <f t="shared" si="75"/>
        <v>3018.8771488145298</v>
      </c>
      <c r="AG38" s="35">
        <f t="shared" si="75"/>
        <v>2988.6883773263844</v>
      </c>
      <c r="AH38" s="35">
        <f t="shared" si="75"/>
        <v>2958.8014935531205</v>
      </c>
      <c r="AI38" s="35">
        <f t="shared" si="75"/>
        <v>2929.2134786175893</v>
      </c>
      <c r="AJ38" s="20"/>
    </row>
    <row r="39" spans="1:36">
      <c r="A39" s="1"/>
      <c r="B39" s="17" t="s">
        <v>14</v>
      </c>
      <c r="C39" s="30"/>
      <c r="D39" s="35">
        <v>0</v>
      </c>
      <c r="E39" s="35">
        <f>D39</f>
        <v>0</v>
      </c>
      <c r="F39" s="35">
        <f t="shared" ref="F39:AI39" si="76">E39</f>
        <v>0</v>
      </c>
      <c r="G39" s="35">
        <f t="shared" si="76"/>
        <v>0</v>
      </c>
      <c r="H39" s="35">
        <f t="shared" si="76"/>
        <v>0</v>
      </c>
      <c r="I39" s="35">
        <f t="shared" si="76"/>
        <v>0</v>
      </c>
      <c r="J39" s="35">
        <f t="shared" si="76"/>
        <v>0</v>
      </c>
      <c r="K39" s="35">
        <f t="shared" si="76"/>
        <v>0</v>
      </c>
      <c r="L39" s="35">
        <f t="shared" si="76"/>
        <v>0</v>
      </c>
      <c r="M39" s="35">
        <f t="shared" si="76"/>
        <v>0</v>
      </c>
      <c r="N39" s="35">
        <f t="shared" si="76"/>
        <v>0</v>
      </c>
      <c r="O39" s="35">
        <f t="shared" si="76"/>
        <v>0</v>
      </c>
      <c r="P39" s="35">
        <f t="shared" si="76"/>
        <v>0</v>
      </c>
      <c r="Q39" s="35">
        <f t="shared" si="76"/>
        <v>0</v>
      </c>
      <c r="R39" s="35">
        <f t="shared" si="76"/>
        <v>0</v>
      </c>
      <c r="S39" s="35">
        <f t="shared" si="76"/>
        <v>0</v>
      </c>
      <c r="T39" s="35">
        <f t="shared" si="76"/>
        <v>0</v>
      </c>
      <c r="U39" s="35">
        <f t="shared" si="76"/>
        <v>0</v>
      </c>
      <c r="V39" s="35">
        <f t="shared" si="76"/>
        <v>0</v>
      </c>
      <c r="W39" s="35">
        <f t="shared" si="76"/>
        <v>0</v>
      </c>
      <c r="X39" s="35">
        <f t="shared" si="76"/>
        <v>0</v>
      </c>
      <c r="Y39" s="35">
        <f t="shared" si="76"/>
        <v>0</v>
      </c>
      <c r="Z39" s="35">
        <f t="shared" si="76"/>
        <v>0</v>
      </c>
      <c r="AA39" s="35">
        <f t="shared" si="76"/>
        <v>0</v>
      </c>
      <c r="AB39" s="35">
        <f t="shared" si="76"/>
        <v>0</v>
      </c>
      <c r="AC39" s="35">
        <f t="shared" si="76"/>
        <v>0</v>
      </c>
      <c r="AD39" s="35">
        <f t="shared" si="76"/>
        <v>0</v>
      </c>
      <c r="AE39" s="35">
        <f t="shared" si="76"/>
        <v>0</v>
      </c>
      <c r="AF39" s="35">
        <f t="shared" si="76"/>
        <v>0</v>
      </c>
      <c r="AG39" s="35">
        <f t="shared" si="76"/>
        <v>0</v>
      </c>
      <c r="AH39" s="35">
        <f t="shared" si="76"/>
        <v>0</v>
      </c>
      <c r="AI39" s="35">
        <f t="shared" si="76"/>
        <v>0</v>
      </c>
      <c r="AJ39" s="20"/>
    </row>
    <row r="40" spans="1:36">
      <c r="A40" s="1"/>
      <c r="B40" s="21" t="s">
        <v>16</v>
      </c>
      <c r="C40" s="22"/>
      <c r="D40" s="36">
        <v>-3000</v>
      </c>
      <c r="E40" s="36">
        <v>-2894</v>
      </c>
      <c r="F40" s="36">
        <v>-2787</v>
      </c>
      <c r="G40" s="36">
        <v>-2679</v>
      </c>
      <c r="H40" s="36">
        <v>-2570</v>
      </c>
      <c r="I40" s="36">
        <v>-2459</v>
      </c>
      <c r="J40" s="36">
        <v>-2347</v>
      </c>
      <c r="K40" s="36">
        <v>-2234</v>
      </c>
      <c r="L40" s="36">
        <v>-2120</v>
      </c>
      <c r="M40" s="36">
        <v>-2005</v>
      </c>
      <c r="N40" s="36">
        <v>-1889</v>
      </c>
      <c r="O40" s="36">
        <v>-1772</v>
      </c>
      <c r="P40" s="36">
        <v>-1653</v>
      </c>
      <c r="Q40" s="36">
        <v>-1533</v>
      </c>
      <c r="R40" s="36">
        <v>-1412</v>
      </c>
      <c r="S40" s="36">
        <v>-1290</v>
      </c>
      <c r="T40" s="36">
        <v>-1167</v>
      </c>
      <c r="U40" s="36">
        <v>-1042</v>
      </c>
      <c r="V40" s="36">
        <v>-916</v>
      </c>
      <c r="W40" s="36">
        <v>-789</v>
      </c>
      <c r="X40" s="36">
        <v>-661</v>
      </c>
      <c r="Y40" s="36">
        <v>-531</v>
      </c>
      <c r="Z40" s="36">
        <v>-400</v>
      </c>
      <c r="AA40" s="36">
        <v>-268</v>
      </c>
      <c r="AB40" s="36">
        <v>-135</v>
      </c>
      <c r="AC40" s="36">
        <v>0</v>
      </c>
      <c r="AD40" s="36">
        <v>0</v>
      </c>
      <c r="AE40" s="36">
        <v>0</v>
      </c>
      <c r="AF40" s="36">
        <v>0</v>
      </c>
      <c r="AG40" s="36">
        <v>0</v>
      </c>
      <c r="AH40" s="36">
        <v>0</v>
      </c>
      <c r="AI40" s="36">
        <v>0</v>
      </c>
      <c r="AJ40" s="20"/>
    </row>
    <row r="41" spans="1:36">
      <c r="A41" s="1"/>
      <c r="B41" s="25" t="s">
        <v>15</v>
      </c>
      <c r="C41" s="26"/>
      <c r="D41" s="78">
        <f>SUM(D36:D40)</f>
        <v>2000</v>
      </c>
      <c r="E41" s="76">
        <f t="shared" ref="E41:AI41" si="77">SUM(E36:E40)</f>
        <v>2118.3000000000002</v>
      </c>
      <c r="F41" s="77">
        <f t="shared" si="77"/>
        <v>2281.3806000000004</v>
      </c>
      <c r="G41" s="76">
        <f t="shared" si="77"/>
        <v>2440.4353611999995</v>
      </c>
      <c r="H41" s="76">
        <f t="shared" si="77"/>
        <v>2588.9673399224002</v>
      </c>
      <c r="I41" s="76">
        <f t="shared" si="77"/>
        <v>2737.4740743222446</v>
      </c>
      <c r="J41" s="76">
        <f t="shared" si="77"/>
        <v>2865.2799596376899</v>
      </c>
      <c r="K41" s="76">
        <f t="shared" si="77"/>
        <v>2936.4583076873369</v>
      </c>
      <c r="L41" s="76">
        <f t="shared" si="77"/>
        <v>3020.3432709590115</v>
      </c>
      <c r="M41" s="78">
        <f t="shared" si="77"/>
        <v>3048.7120120440441</v>
      </c>
      <c r="N41" s="76">
        <f t="shared" si="77"/>
        <v>3019.209819983902</v>
      </c>
      <c r="O41" s="77">
        <f t="shared" si="77"/>
        <v>2811.0820885529829</v>
      </c>
      <c r="P41" s="76">
        <f t="shared" si="77"/>
        <v>2703.2777707879322</v>
      </c>
      <c r="Q41" s="76">
        <f t="shared" si="77"/>
        <v>2609.1290533318224</v>
      </c>
      <c r="R41" s="76">
        <f t="shared" si="77"/>
        <v>2697.2697447401106</v>
      </c>
      <c r="S41" s="76">
        <f t="shared" si="77"/>
        <v>2783.8982479626929</v>
      </c>
      <c r="T41" s="76">
        <f t="shared" si="77"/>
        <v>3048.973862145639</v>
      </c>
      <c r="U41" s="76">
        <f t="shared" si="77"/>
        <v>3318.0690631270891</v>
      </c>
      <c r="V41" s="76">
        <f t="shared" si="77"/>
        <v>3594.8457529447778</v>
      </c>
      <c r="W41" s="78">
        <f t="shared" si="77"/>
        <v>3871.5097568881902</v>
      </c>
      <c r="X41" s="76">
        <f t="shared" si="77"/>
        <v>4040.1126534265586</v>
      </c>
      <c r="Y41" s="77">
        <f t="shared" si="77"/>
        <v>4157.9185450714194</v>
      </c>
      <c r="Z41" s="76">
        <f t="shared" si="77"/>
        <v>4205.8559169205446</v>
      </c>
      <c r="AA41" s="76">
        <f t="shared" si="77"/>
        <v>4252.8205707668267</v>
      </c>
      <c r="AB41" s="76">
        <f t="shared" si="77"/>
        <v>4298.8497455168781</v>
      </c>
      <c r="AC41" s="76">
        <f t="shared" si="77"/>
        <v>4235.984595315309</v>
      </c>
      <c r="AD41" s="76">
        <f t="shared" si="77"/>
        <v>4172.0524025646046</v>
      </c>
      <c r="AE41" s="76">
        <f t="shared" si="77"/>
        <v>4066.7358422539469</v>
      </c>
      <c r="AF41" s="76">
        <f t="shared" si="77"/>
        <v>3953.9066950284168</v>
      </c>
      <c r="AG41" s="78">
        <f t="shared" si="77"/>
        <v>3833.1301143338887</v>
      </c>
      <c r="AH41" s="76">
        <f t="shared" si="77"/>
        <v>3703.9492891620621</v>
      </c>
      <c r="AI41" s="77">
        <f t="shared" si="77"/>
        <v>3365.8843399111261</v>
      </c>
      <c r="AJ41" s="20"/>
    </row>
    <row r="42" spans="1:36">
      <c r="B42" s="31" t="s">
        <v>12</v>
      </c>
      <c r="C42" s="32"/>
      <c r="D42" s="37"/>
      <c r="E42" s="49">
        <v>40</v>
      </c>
      <c r="F42" s="38">
        <f>+E42</f>
        <v>40</v>
      </c>
      <c r="G42" s="39">
        <f t="shared" ref="G42:V43" si="78">F42</f>
        <v>40</v>
      </c>
      <c r="H42" s="39">
        <f t="shared" si="78"/>
        <v>40</v>
      </c>
      <c r="I42" s="39">
        <f t="shared" si="78"/>
        <v>40</v>
      </c>
      <c r="J42" s="39">
        <v>0</v>
      </c>
      <c r="K42" s="39">
        <v>0</v>
      </c>
      <c r="L42" s="39">
        <v>0</v>
      </c>
      <c r="M42" s="37">
        <v>0</v>
      </c>
      <c r="N42" s="49">
        <v>-150</v>
      </c>
      <c r="O42" s="38">
        <v>-300</v>
      </c>
      <c r="P42" s="39">
        <v>-200</v>
      </c>
      <c r="Q42" s="39">
        <v>0</v>
      </c>
      <c r="R42" s="39">
        <v>0</v>
      </c>
      <c r="S42" s="39">
        <f t="shared" si="78"/>
        <v>0</v>
      </c>
      <c r="T42" s="39">
        <v>100</v>
      </c>
      <c r="U42" s="39">
        <v>150</v>
      </c>
      <c r="V42" s="39">
        <v>0</v>
      </c>
      <c r="W42" s="39">
        <v>0</v>
      </c>
      <c r="X42" s="49">
        <v>0</v>
      </c>
      <c r="Y42" s="39">
        <v>0</v>
      </c>
      <c r="Z42" s="39">
        <v>0</v>
      </c>
      <c r="AA42" s="39">
        <v>0</v>
      </c>
      <c r="AB42" s="39">
        <v>0</v>
      </c>
      <c r="AC42" s="39">
        <v>0</v>
      </c>
      <c r="AD42" s="39">
        <f t="shared" ref="AD42:AI42" si="79">AD31</f>
        <v>-75.802574056947208</v>
      </c>
      <c r="AE42" s="39">
        <f t="shared" si="79"/>
        <v>-115.83059979751668</v>
      </c>
      <c r="AF42" s="39">
        <f t="shared" si="79"/>
        <v>-119.89890579549186</v>
      </c>
      <c r="AG42" s="39">
        <f t="shared" si="79"/>
        <v>-124.00789485344677</v>
      </c>
      <c r="AH42" s="49">
        <f t="shared" si="79"/>
        <v>-128.15797380198126</v>
      </c>
      <c r="AI42" s="39">
        <f t="shared" si="79"/>
        <v>-332.34955354000107</v>
      </c>
    </row>
    <row r="43" spans="1:36">
      <c r="B43" s="31" t="s">
        <v>19</v>
      </c>
      <c r="C43" s="32"/>
      <c r="D43" s="37"/>
      <c r="E43" s="49">
        <v>12</v>
      </c>
      <c r="F43" s="38">
        <f>E43</f>
        <v>12</v>
      </c>
      <c r="G43" s="39">
        <f t="shared" si="78"/>
        <v>12</v>
      </c>
      <c r="H43" s="39">
        <f t="shared" si="78"/>
        <v>12</v>
      </c>
      <c r="I43" s="39">
        <f t="shared" si="78"/>
        <v>12</v>
      </c>
      <c r="J43" s="39">
        <f t="shared" si="78"/>
        <v>12</v>
      </c>
      <c r="K43" s="39">
        <f t="shared" si="78"/>
        <v>12</v>
      </c>
      <c r="L43" s="39">
        <f t="shared" si="78"/>
        <v>12</v>
      </c>
      <c r="M43" s="37">
        <f t="shared" si="78"/>
        <v>12</v>
      </c>
      <c r="N43" s="49">
        <f t="shared" si="78"/>
        <v>12</v>
      </c>
      <c r="O43" s="38">
        <f t="shared" ref="O43:P43" si="80">N43</f>
        <v>12</v>
      </c>
      <c r="P43" s="39">
        <f t="shared" si="80"/>
        <v>12</v>
      </c>
      <c r="Q43" s="39">
        <f t="shared" si="78"/>
        <v>12</v>
      </c>
      <c r="R43" s="39">
        <f t="shared" ref="R43" si="81">Q43</f>
        <v>12</v>
      </c>
      <c r="S43" s="39">
        <f t="shared" si="78"/>
        <v>12</v>
      </c>
      <c r="T43" s="39">
        <f t="shared" ref="T43" si="82">S43</f>
        <v>12</v>
      </c>
      <c r="U43" s="39">
        <f t="shared" si="78"/>
        <v>12</v>
      </c>
      <c r="V43" s="39">
        <f t="shared" si="78"/>
        <v>12</v>
      </c>
      <c r="W43" s="39">
        <f t="shared" ref="W43" si="83">V43</f>
        <v>12</v>
      </c>
      <c r="X43" s="49">
        <v>0</v>
      </c>
      <c r="Y43" s="39">
        <v>0</v>
      </c>
      <c r="Z43" s="39">
        <v>0</v>
      </c>
      <c r="AA43" s="39">
        <v>0</v>
      </c>
      <c r="AB43" s="39">
        <v>0</v>
      </c>
      <c r="AC43" s="39">
        <v>0</v>
      </c>
      <c r="AD43" s="39">
        <v>0</v>
      </c>
      <c r="AE43" s="39">
        <v>0</v>
      </c>
      <c r="AF43" s="39">
        <v>0</v>
      </c>
      <c r="AG43" s="39">
        <v>0</v>
      </c>
      <c r="AH43" s="49">
        <v>0</v>
      </c>
      <c r="AI43" s="39">
        <v>0</v>
      </c>
    </row>
    <row r="45" spans="1:36">
      <c r="B45" s="2" t="s">
        <v>18</v>
      </c>
    </row>
    <row r="75" spans="2:11" s="110" customFormat="1"/>
    <row r="77" spans="2:11">
      <c r="B77" s="2" t="s">
        <v>91</v>
      </c>
    </row>
    <row r="80" spans="2:11">
      <c r="B80" s="72" t="s">
        <v>71</v>
      </c>
      <c r="F80" s="2" t="s">
        <v>73</v>
      </c>
      <c r="J80" s="57"/>
      <c r="K80" s="56" t="s">
        <v>88</v>
      </c>
    </row>
    <row r="81" spans="2:49">
      <c r="E81" s="56"/>
      <c r="F81" s="55" t="s">
        <v>67</v>
      </c>
      <c r="G81" s="55" t="s">
        <v>63</v>
      </c>
      <c r="H81" s="55" t="s">
        <v>64</v>
      </c>
      <c r="J81" s="54"/>
      <c r="K81" s="56" t="s">
        <v>87</v>
      </c>
      <c r="N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row>
    <row r="82" spans="2:49">
      <c r="B82" s="146" t="s">
        <v>74</v>
      </c>
      <c r="C82" s="146"/>
      <c r="D82" s="63">
        <v>25</v>
      </c>
      <c r="E82" s="56"/>
      <c r="F82" s="79">
        <f>SUM(E86:AW86)</f>
        <v>-3000</v>
      </c>
      <c r="G82" s="79">
        <f>SUM(E87:AW87)</f>
        <v>-406</v>
      </c>
      <c r="H82" s="79">
        <f>F82+G82</f>
        <v>-3406</v>
      </c>
      <c r="J82" s="108"/>
      <c r="K82" s="2" t="s">
        <v>86</v>
      </c>
      <c r="N82" s="56"/>
      <c r="Q82" s="56"/>
      <c r="R82" s="56"/>
      <c r="S82" s="56"/>
      <c r="T82" s="56"/>
      <c r="U82" s="56"/>
      <c r="V82" s="56"/>
      <c r="W82" s="56"/>
      <c r="X82" s="56"/>
      <c r="Y82" s="56"/>
      <c r="Z82" s="56"/>
      <c r="AA82" s="56"/>
      <c r="AB82" s="56"/>
      <c r="AC82" s="56"/>
      <c r="AD82" s="56"/>
      <c r="AE82" s="56"/>
      <c r="AF82" s="56"/>
      <c r="AG82" s="56"/>
      <c r="AH82" s="56"/>
      <c r="AI82" s="56"/>
      <c r="AJ82" s="56" t="s">
        <v>83</v>
      </c>
      <c r="AK82" s="56"/>
      <c r="AL82" s="56"/>
      <c r="AM82" s="56"/>
      <c r="AN82" s="56"/>
      <c r="AO82" s="56"/>
      <c r="AP82" s="56"/>
      <c r="AQ82" s="56"/>
      <c r="AR82" s="56"/>
      <c r="AS82" s="56"/>
      <c r="AT82" s="56"/>
      <c r="AU82" s="56"/>
      <c r="AV82" s="56"/>
      <c r="AW82" s="56"/>
    </row>
    <row r="83" spans="2:49">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75" t="s">
        <v>84</v>
      </c>
      <c r="AK83" s="56"/>
      <c r="AL83" s="56"/>
      <c r="AM83" s="56"/>
      <c r="AN83" s="56"/>
      <c r="AO83" s="56"/>
      <c r="AP83" s="56"/>
      <c r="AQ83" s="56"/>
      <c r="AR83" s="56"/>
      <c r="AS83" s="56"/>
      <c r="AT83" s="56"/>
      <c r="AU83" s="56"/>
      <c r="AV83" s="56"/>
      <c r="AW83" s="56"/>
    </row>
    <row r="84" spans="2:49">
      <c r="B84" s="141" t="s">
        <v>80</v>
      </c>
      <c r="C84" s="142"/>
      <c r="D84" s="143"/>
      <c r="E84" s="74">
        <v>1</v>
      </c>
      <c r="F84" s="74">
        <f t="shared" ref="F84:AW84" si="84">E84+1</f>
        <v>2</v>
      </c>
      <c r="G84" s="74">
        <f t="shared" si="84"/>
        <v>3</v>
      </c>
      <c r="H84" s="74">
        <f t="shared" si="84"/>
        <v>4</v>
      </c>
      <c r="I84" s="74">
        <f t="shared" si="84"/>
        <v>5</v>
      </c>
      <c r="J84" s="74">
        <f t="shared" si="84"/>
        <v>6</v>
      </c>
      <c r="K84" s="74">
        <f t="shared" si="84"/>
        <v>7</v>
      </c>
      <c r="L84" s="74">
        <f t="shared" si="84"/>
        <v>8</v>
      </c>
      <c r="M84" s="74">
        <f t="shared" si="84"/>
        <v>9</v>
      </c>
      <c r="N84" s="74">
        <f t="shared" si="84"/>
        <v>10</v>
      </c>
      <c r="O84" s="74">
        <f t="shared" si="84"/>
        <v>11</v>
      </c>
      <c r="P84" s="74">
        <f t="shared" si="84"/>
        <v>12</v>
      </c>
      <c r="Q84" s="74">
        <f t="shared" si="84"/>
        <v>13</v>
      </c>
      <c r="R84" s="74">
        <f t="shared" si="84"/>
        <v>14</v>
      </c>
      <c r="S84" s="74">
        <f t="shared" si="84"/>
        <v>15</v>
      </c>
      <c r="T84" s="74">
        <f t="shared" si="84"/>
        <v>16</v>
      </c>
      <c r="U84" s="74">
        <f t="shared" si="84"/>
        <v>17</v>
      </c>
      <c r="V84" s="74">
        <f t="shared" si="84"/>
        <v>18</v>
      </c>
      <c r="W84" s="74">
        <f t="shared" si="84"/>
        <v>19</v>
      </c>
      <c r="X84" s="74">
        <f t="shared" si="84"/>
        <v>20</v>
      </c>
      <c r="Y84" s="74">
        <f t="shared" si="84"/>
        <v>21</v>
      </c>
      <c r="Z84" s="74">
        <f t="shared" si="84"/>
        <v>22</v>
      </c>
      <c r="AA84" s="74">
        <f t="shared" si="84"/>
        <v>23</v>
      </c>
      <c r="AB84" s="74">
        <f t="shared" si="84"/>
        <v>24</v>
      </c>
      <c r="AC84" s="74">
        <f t="shared" si="84"/>
        <v>25</v>
      </c>
      <c r="AD84" s="74">
        <f t="shared" si="84"/>
        <v>26</v>
      </c>
      <c r="AE84" s="74">
        <f t="shared" si="84"/>
        <v>27</v>
      </c>
      <c r="AF84" s="74">
        <f t="shared" si="84"/>
        <v>28</v>
      </c>
      <c r="AG84" s="74">
        <f t="shared" si="84"/>
        <v>29</v>
      </c>
      <c r="AH84" s="74">
        <f t="shared" si="84"/>
        <v>30</v>
      </c>
      <c r="AI84" s="74">
        <f t="shared" si="84"/>
        <v>31</v>
      </c>
      <c r="AJ84" s="109">
        <f t="shared" si="84"/>
        <v>32</v>
      </c>
      <c r="AK84" s="109">
        <f t="shared" si="84"/>
        <v>33</v>
      </c>
      <c r="AL84" s="109">
        <f t="shared" si="84"/>
        <v>34</v>
      </c>
      <c r="AM84" s="109">
        <f t="shared" si="84"/>
        <v>35</v>
      </c>
      <c r="AN84" s="109">
        <f t="shared" si="84"/>
        <v>36</v>
      </c>
      <c r="AO84" s="109">
        <f t="shared" si="84"/>
        <v>37</v>
      </c>
      <c r="AP84" s="109">
        <f t="shared" si="84"/>
        <v>38</v>
      </c>
      <c r="AQ84" s="109">
        <f t="shared" si="84"/>
        <v>39</v>
      </c>
      <c r="AR84" s="109">
        <f t="shared" si="84"/>
        <v>40</v>
      </c>
      <c r="AS84" s="109">
        <f t="shared" si="84"/>
        <v>41</v>
      </c>
      <c r="AT84" s="109">
        <f t="shared" si="84"/>
        <v>42</v>
      </c>
      <c r="AU84" s="109">
        <f t="shared" si="84"/>
        <v>43</v>
      </c>
      <c r="AV84" s="109">
        <f t="shared" si="84"/>
        <v>44</v>
      </c>
      <c r="AW84" s="109">
        <f t="shared" si="84"/>
        <v>45</v>
      </c>
    </row>
    <row r="85" spans="2:49">
      <c r="B85" s="141" t="s">
        <v>66</v>
      </c>
      <c r="C85" s="142"/>
      <c r="D85" s="143"/>
      <c r="E85" s="58">
        <v>0.01</v>
      </c>
      <c r="F85" s="58">
        <f t="shared" ref="F85:AW85" si="85">E85</f>
        <v>0.01</v>
      </c>
      <c r="G85" s="58">
        <f t="shared" si="85"/>
        <v>0.01</v>
      </c>
      <c r="H85" s="58">
        <f t="shared" si="85"/>
        <v>0.01</v>
      </c>
      <c r="I85" s="58">
        <f t="shared" si="85"/>
        <v>0.01</v>
      </c>
      <c r="J85" s="58">
        <f t="shared" si="85"/>
        <v>0.01</v>
      </c>
      <c r="K85" s="58">
        <f t="shared" si="85"/>
        <v>0.01</v>
      </c>
      <c r="L85" s="58">
        <f t="shared" si="85"/>
        <v>0.01</v>
      </c>
      <c r="M85" s="58">
        <f t="shared" si="85"/>
        <v>0.01</v>
      </c>
      <c r="N85" s="58">
        <f t="shared" si="85"/>
        <v>0.01</v>
      </c>
      <c r="O85" s="58">
        <f t="shared" si="85"/>
        <v>0.01</v>
      </c>
      <c r="P85" s="58">
        <f t="shared" si="85"/>
        <v>0.01</v>
      </c>
      <c r="Q85" s="58">
        <f t="shared" si="85"/>
        <v>0.01</v>
      </c>
      <c r="R85" s="58">
        <f t="shared" si="85"/>
        <v>0.01</v>
      </c>
      <c r="S85" s="58">
        <f t="shared" si="85"/>
        <v>0.01</v>
      </c>
      <c r="T85" s="58">
        <f t="shared" si="85"/>
        <v>0.01</v>
      </c>
      <c r="U85" s="58">
        <f t="shared" si="85"/>
        <v>0.01</v>
      </c>
      <c r="V85" s="58">
        <f t="shared" si="85"/>
        <v>0.01</v>
      </c>
      <c r="W85" s="58">
        <f t="shared" si="85"/>
        <v>0.01</v>
      </c>
      <c r="X85" s="58">
        <f t="shared" si="85"/>
        <v>0.01</v>
      </c>
      <c r="Y85" s="58">
        <f t="shared" si="85"/>
        <v>0.01</v>
      </c>
      <c r="Z85" s="58">
        <f t="shared" si="85"/>
        <v>0.01</v>
      </c>
      <c r="AA85" s="58">
        <f t="shared" si="85"/>
        <v>0.01</v>
      </c>
      <c r="AB85" s="58">
        <f t="shared" si="85"/>
        <v>0.01</v>
      </c>
      <c r="AC85" s="58">
        <f t="shared" si="85"/>
        <v>0.01</v>
      </c>
      <c r="AD85" s="58">
        <f t="shared" si="85"/>
        <v>0.01</v>
      </c>
      <c r="AE85" s="58">
        <f t="shared" si="85"/>
        <v>0.01</v>
      </c>
      <c r="AF85" s="58">
        <f t="shared" si="85"/>
        <v>0.01</v>
      </c>
      <c r="AG85" s="58">
        <f t="shared" si="85"/>
        <v>0.01</v>
      </c>
      <c r="AH85" s="58">
        <f t="shared" si="85"/>
        <v>0.01</v>
      </c>
      <c r="AI85" s="58">
        <f t="shared" si="85"/>
        <v>0.01</v>
      </c>
      <c r="AJ85" s="58">
        <f t="shared" si="85"/>
        <v>0.01</v>
      </c>
      <c r="AK85" s="58">
        <f t="shared" si="85"/>
        <v>0.01</v>
      </c>
      <c r="AL85" s="58">
        <f t="shared" si="85"/>
        <v>0.01</v>
      </c>
      <c r="AM85" s="58">
        <f t="shared" si="85"/>
        <v>0.01</v>
      </c>
      <c r="AN85" s="58">
        <f t="shared" si="85"/>
        <v>0.01</v>
      </c>
      <c r="AO85" s="58">
        <f t="shared" si="85"/>
        <v>0.01</v>
      </c>
      <c r="AP85" s="58">
        <f t="shared" si="85"/>
        <v>0.01</v>
      </c>
      <c r="AQ85" s="58">
        <f t="shared" si="85"/>
        <v>0.01</v>
      </c>
      <c r="AR85" s="58">
        <f t="shared" si="85"/>
        <v>0.01</v>
      </c>
      <c r="AS85" s="58">
        <f t="shared" si="85"/>
        <v>0.01</v>
      </c>
      <c r="AT85" s="58">
        <f t="shared" si="85"/>
        <v>0.01</v>
      </c>
      <c r="AU85" s="58">
        <f t="shared" si="85"/>
        <v>0.01</v>
      </c>
      <c r="AV85" s="58">
        <f t="shared" si="85"/>
        <v>0.01</v>
      </c>
      <c r="AW85" s="58">
        <f t="shared" si="85"/>
        <v>0.01</v>
      </c>
    </row>
    <row r="86" spans="2:49">
      <c r="B86" s="147" t="s">
        <v>28</v>
      </c>
      <c r="C86" s="59" t="s">
        <v>29</v>
      </c>
      <c r="D86" s="52" t="s">
        <v>72</v>
      </c>
      <c r="E86" s="80">
        <f t="shared" ref="E86:AW86" si="86">IF(ISERROR(-ROUND(PPMT(E85,1,$D82-E84+1,D89,0),0)),0,-ROUND(PPMT(E85,1,$D82-E84+1,D89,0),0))</f>
        <v>-106</v>
      </c>
      <c r="F86" s="80">
        <f t="shared" si="86"/>
        <v>-107</v>
      </c>
      <c r="G86" s="80">
        <f t="shared" si="86"/>
        <v>-108</v>
      </c>
      <c r="H86" s="80">
        <f t="shared" si="86"/>
        <v>-109</v>
      </c>
      <c r="I86" s="80">
        <f t="shared" si="86"/>
        <v>-111</v>
      </c>
      <c r="J86" s="80">
        <f t="shared" si="86"/>
        <v>-112</v>
      </c>
      <c r="K86" s="80">
        <f t="shared" si="86"/>
        <v>-113</v>
      </c>
      <c r="L86" s="80">
        <f t="shared" si="86"/>
        <v>-114</v>
      </c>
      <c r="M86" s="80">
        <f t="shared" si="86"/>
        <v>-115</v>
      </c>
      <c r="N86" s="80">
        <f t="shared" si="86"/>
        <v>-116</v>
      </c>
      <c r="O86" s="80">
        <f t="shared" si="86"/>
        <v>-117</v>
      </c>
      <c r="P86" s="80">
        <f t="shared" si="86"/>
        <v>-119</v>
      </c>
      <c r="Q86" s="80">
        <f t="shared" si="86"/>
        <v>-120</v>
      </c>
      <c r="R86" s="80">
        <f t="shared" si="86"/>
        <v>-121</v>
      </c>
      <c r="S86" s="80">
        <f t="shared" si="86"/>
        <v>-122</v>
      </c>
      <c r="T86" s="80">
        <f t="shared" si="86"/>
        <v>-123</v>
      </c>
      <c r="U86" s="80">
        <f t="shared" si="86"/>
        <v>-125</v>
      </c>
      <c r="V86" s="80">
        <f t="shared" si="86"/>
        <v>-126</v>
      </c>
      <c r="W86" s="80">
        <f t="shared" si="86"/>
        <v>-127</v>
      </c>
      <c r="X86" s="80">
        <f t="shared" si="86"/>
        <v>-128</v>
      </c>
      <c r="Y86" s="80">
        <f t="shared" si="86"/>
        <v>-130</v>
      </c>
      <c r="Z86" s="80">
        <f t="shared" si="86"/>
        <v>-131</v>
      </c>
      <c r="AA86" s="80">
        <f t="shared" si="86"/>
        <v>-132</v>
      </c>
      <c r="AB86" s="80">
        <f t="shared" si="86"/>
        <v>-133</v>
      </c>
      <c r="AC86" s="80">
        <f t="shared" si="86"/>
        <v>-135</v>
      </c>
      <c r="AD86" s="80">
        <f t="shared" si="86"/>
        <v>0</v>
      </c>
      <c r="AE86" s="80">
        <f t="shared" si="86"/>
        <v>0</v>
      </c>
      <c r="AF86" s="80">
        <f t="shared" si="86"/>
        <v>0</v>
      </c>
      <c r="AG86" s="80">
        <f t="shared" si="86"/>
        <v>0</v>
      </c>
      <c r="AH86" s="80">
        <f t="shared" si="86"/>
        <v>0</v>
      </c>
      <c r="AI86" s="80">
        <f t="shared" si="86"/>
        <v>0</v>
      </c>
      <c r="AJ86" s="80">
        <f t="shared" si="86"/>
        <v>0</v>
      </c>
      <c r="AK86" s="80">
        <f t="shared" si="86"/>
        <v>0</v>
      </c>
      <c r="AL86" s="80">
        <f t="shared" si="86"/>
        <v>0</v>
      </c>
      <c r="AM86" s="80">
        <f t="shared" si="86"/>
        <v>0</v>
      </c>
      <c r="AN86" s="80">
        <f t="shared" si="86"/>
        <v>0</v>
      </c>
      <c r="AO86" s="80">
        <f t="shared" si="86"/>
        <v>0</v>
      </c>
      <c r="AP86" s="80">
        <f t="shared" si="86"/>
        <v>0</v>
      </c>
      <c r="AQ86" s="80">
        <f t="shared" si="86"/>
        <v>0</v>
      </c>
      <c r="AR86" s="80">
        <f t="shared" si="86"/>
        <v>0</v>
      </c>
      <c r="AS86" s="80">
        <f t="shared" si="86"/>
        <v>0</v>
      </c>
      <c r="AT86" s="80">
        <f t="shared" si="86"/>
        <v>0</v>
      </c>
      <c r="AU86" s="80">
        <f t="shared" si="86"/>
        <v>0</v>
      </c>
      <c r="AV86" s="80">
        <f t="shared" si="86"/>
        <v>0</v>
      </c>
      <c r="AW86" s="80">
        <f t="shared" si="86"/>
        <v>0</v>
      </c>
    </row>
    <row r="87" spans="2:49">
      <c r="B87" s="147"/>
      <c r="C87" s="60" t="s">
        <v>30</v>
      </c>
      <c r="D87" s="53" t="s">
        <v>72</v>
      </c>
      <c r="E87" s="81">
        <f t="shared" ref="E87:AW87" si="87">IF(ISERROR(-ROUND(IPMT(E85,1,$D82-E84+1,D89,0),0)),0,-ROUND(IPMT(E85,1,$D82-E84+1,D89,0),0))</f>
        <v>-30</v>
      </c>
      <c r="F87" s="81">
        <f t="shared" si="87"/>
        <v>-29</v>
      </c>
      <c r="G87" s="81">
        <f t="shared" si="87"/>
        <v>-28</v>
      </c>
      <c r="H87" s="81">
        <f t="shared" si="87"/>
        <v>-27</v>
      </c>
      <c r="I87" s="81">
        <f t="shared" si="87"/>
        <v>-26</v>
      </c>
      <c r="J87" s="81">
        <f t="shared" si="87"/>
        <v>-25</v>
      </c>
      <c r="K87" s="81">
        <f t="shared" si="87"/>
        <v>-23</v>
      </c>
      <c r="L87" s="81">
        <f t="shared" si="87"/>
        <v>-22</v>
      </c>
      <c r="M87" s="81">
        <f t="shared" si="87"/>
        <v>-21</v>
      </c>
      <c r="N87" s="81">
        <f t="shared" si="87"/>
        <v>-20</v>
      </c>
      <c r="O87" s="81">
        <f t="shared" si="87"/>
        <v>-19</v>
      </c>
      <c r="P87" s="81">
        <f t="shared" si="87"/>
        <v>-18</v>
      </c>
      <c r="Q87" s="81">
        <f t="shared" si="87"/>
        <v>-17</v>
      </c>
      <c r="R87" s="81">
        <f t="shared" si="87"/>
        <v>-15</v>
      </c>
      <c r="S87" s="81">
        <f t="shared" si="87"/>
        <v>-14</v>
      </c>
      <c r="T87" s="81">
        <f t="shared" si="87"/>
        <v>-13</v>
      </c>
      <c r="U87" s="81">
        <f t="shared" si="87"/>
        <v>-12</v>
      </c>
      <c r="V87" s="81">
        <f t="shared" si="87"/>
        <v>-10</v>
      </c>
      <c r="W87" s="81">
        <f t="shared" si="87"/>
        <v>-9</v>
      </c>
      <c r="X87" s="81">
        <f t="shared" si="87"/>
        <v>-8</v>
      </c>
      <c r="Y87" s="81">
        <f t="shared" si="87"/>
        <v>-7</v>
      </c>
      <c r="Z87" s="81">
        <f t="shared" si="87"/>
        <v>-5</v>
      </c>
      <c r="AA87" s="81">
        <f t="shared" si="87"/>
        <v>-4</v>
      </c>
      <c r="AB87" s="81">
        <f t="shared" si="87"/>
        <v>-3</v>
      </c>
      <c r="AC87" s="81">
        <f t="shared" si="87"/>
        <v>-1</v>
      </c>
      <c r="AD87" s="81">
        <f t="shared" si="87"/>
        <v>0</v>
      </c>
      <c r="AE87" s="81">
        <f t="shared" si="87"/>
        <v>0</v>
      </c>
      <c r="AF87" s="81">
        <f t="shared" si="87"/>
        <v>0</v>
      </c>
      <c r="AG87" s="81">
        <f t="shared" si="87"/>
        <v>0</v>
      </c>
      <c r="AH87" s="81">
        <f t="shared" si="87"/>
        <v>0</v>
      </c>
      <c r="AI87" s="81">
        <f t="shared" si="87"/>
        <v>0</v>
      </c>
      <c r="AJ87" s="81">
        <f t="shared" si="87"/>
        <v>0</v>
      </c>
      <c r="AK87" s="81">
        <f t="shared" si="87"/>
        <v>0</v>
      </c>
      <c r="AL87" s="81">
        <f t="shared" si="87"/>
        <v>0</v>
      </c>
      <c r="AM87" s="81">
        <f t="shared" si="87"/>
        <v>0</v>
      </c>
      <c r="AN87" s="81">
        <f t="shared" si="87"/>
        <v>0</v>
      </c>
      <c r="AO87" s="81">
        <f t="shared" si="87"/>
        <v>0</v>
      </c>
      <c r="AP87" s="81">
        <f t="shared" si="87"/>
        <v>0</v>
      </c>
      <c r="AQ87" s="81">
        <f t="shared" si="87"/>
        <v>0</v>
      </c>
      <c r="AR87" s="81">
        <f t="shared" si="87"/>
        <v>0</v>
      </c>
      <c r="AS87" s="81">
        <f t="shared" si="87"/>
        <v>0</v>
      </c>
      <c r="AT87" s="81">
        <f t="shared" si="87"/>
        <v>0</v>
      </c>
      <c r="AU87" s="81">
        <f t="shared" si="87"/>
        <v>0</v>
      </c>
      <c r="AV87" s="81">
        <f t="shared" si="87"/>
        <v>0</v>
      </c>
      <c r="AW87" s="81">
        <f t="shared" si="87"/>
        <v>0</v>
      </c>
    </row>
    <row r="88" spans="2:49">
      <c r="B88" s="147"/>
      <c r="C88" s="74" t="s">
        <v>31</v>
      </c>
      <c r="D88" s="45" t="s">
        <v>72</v>
      </c>
      <c r="E88" s="79">
        <f t="shared" ref="E88:AW88" si="88">E86+E87</f>
        <v>-136</v>
      </c>
      <c r="F88" s="79">
        <f t="shared" si="88"/>
        <v>-136</v>
      </c>
      <c r="G88" s="79">
        <f t="shared" si="88"/>
        <v>-136</v>
      </c>
      <c r="H88" s="79">
        <f t="shared" si="88"/>
        <v>-136</v>
      </c>
      <c r="I88" s="79">
        <f t="shared" si="88"/>
        <v>-137</v>
      </c>
      <c r="J88" s="79">
        <f t="shared" si="88"/>
        <v>-137</v>
      </c>
      <c r="K88" s="79">
        <f t="shared" si="88"/>
        <v>-136</v>
      </c>
      <c r="L88" s="79">
        <f t="shared" si="88"/>
        <v>-136</v>
      </c>
      <c r="M88" s="79">
        <f t="shared" si="88"/>
        <v>-136</v>
      </c>
      <c r="N88" s="79">
        <f t="shared" si="88"/>
        <v>-136</v>
      </c>
      <c r="O88" s="79">
        <f t="shared" si="88"/>
        <v>-136</v>
      </c>
      <c r="P88" s="79">
        <f t="shared" si="88"/>
        <v>-137</v>
      </c>
      <c r="Q88" s="79">
        <f t="shared" si="88"/>
        <v>-137</v>
      </c>
      <c r="R88" s="79">
        <f t="shared" si="88"/>
        <v>-136</v>
      </c>
      <c r="S88" s="79">
        <f t="shared" si="88"/>
        <v>-136</v>
      </c>
      <c r="T88" s="79">
        <f t="shared" si="88"/>
        <v>-136</v>
      </c>
      <c r="U88" s="79">
        <f t="shared" si="88"/>
        <v>-137</v>
      </c>
      <c r="V88" s="79">
        <f t="shared" si="88"/>
        <v>-136</v>
      </c>
      <c r="W88" s="79">
        <f t="shared" si="88"/>
        <v>-136</v>
      </c>
      <c r="X88" s="79">
        <f t="shared" si="88"/>
        <v>-136</v>
      </c>
      <c r="Y88" s="79">
        <f t="shared" si="88"/>
        <v>-137</v>
      </c>
      <c r="Z88" s="79">
        <f t="shared" si="88"/>
        <v>-136</v>
      </c>
      <c r="AA88" s="79">
        <f t="shared" si="88"/>
        <v>-136</v>
      </c>
      <c r="AB88" s="79">
        <f t="shared" si="88"/>
        <v>-136</v>
      </c>
      <c r="AC88" s="79">
        <f t="shared" si="88"/>
        <v>-136</v>
      </c>
      <c r="AD88" s="79">
        <f t="shared" si="88"/>
        <v>0</v>
      </c>
      <c r="AE88" s="79">
        <f t="shared" si="88"/>
        <v>0</v>
      </c>
      <c r="AF88" s="79">
        <f t="shared" si="88"/>
        <v>0</v>
      </c>
      <c r="AG88" s="79">
        <f t="shared" si="88"/>
        <v>0</v>
      </c>
      <c r="AH88" s="79">
        <f t="shared" si="88"/>
        <v>0</v>
      </c>
      <c r="AI88" s="79">
        <f t="shared" si="88"/>
        <v>0</v>
      </c>
      <c r="AJ88" s="79">
        <f t="shared" si="88"/>
        <v>0</v>
      </c>
      <c r="AK88" s="79">
        <f t="shared" si="88"/>
        <v>0</v>
      </c>
      <c r="AL88" s="79">
        <f t="shared" si="88"/>
        <v>0</v>
      </c>
      <c r="AM88" s="79">
        <f t="shared" si="88"/>
        <v>0</v>
      </c>
      <c r="AN88" s="79">
        <f t="shared" si="88"/>
        <v>0</v>
      </c>
      <c r="AO88" s="79">
        <f t="shared" si="88"/>
        <v>0</v>
      </c>
      <c r="AP88" s="79">
        <f t="shared" si="88"/>
        <v>0</v>
      </c>
      <c r="AQ88" s="79">
        <f t="shared" si="88"/>
        <v>0</v>
      </c>
      <c r="AR88" s="79">
        <f t="shared" si="88"/>
        <v>0</v>
      </c>
      <c r="AS88" s="79">
        <f t="shared" si="88"/>
        <v>0</v>
      </c>
      <c r="AT88" s="79">
        <f t="shared" si="88"/>
        <v>0</v>
      </c>
      <c r="AU88" s="79">
        <f t="shared" si="88"/>
        <v>0</v>
      </c>
      <c r="AV88" s="79">
        <f t="shared" si="88"/>
        <v>0</v>
      </c>
      <c r="AW88" s="79">
        <f t="shared" si="88"/>
        <v>0</v>
      </c>
    </row>
    <row r="89" spans="2:49">
      <c r="B89" s="146" t="s">
        <v>69</v>
      </c>
      <c r="C89" s="146"/>
      <c r="D89" s="64">
        <v>-3000</v>
      </c>
      <c r="E89" s="82">
        <f t="shared" ref="E89:AW89" si="89">IF(ISERROR(D89-E86),0,D89-E86)</f>
        <v>-2894</v>
      </c>
      <c r="F89" s="82">
        <f t="shared" si="89"/>
        <v>-2787</v>
      </c>
      <c r="G89" s="82">
        <f t="shared" si="89"/>
        <v>-2679</v>
      </c>
      <c r="H89" s="82">
        <f t="shared" si="89"/>
        <v>-2570</v>
      </c>
      <c r="I89" s="82">
        <f t="shared" si="89"/>
        <v>-2459</v>
      </c>
      <c r="J89" s="82">
        <f t="shared" si="89"/>
        <v>-2347</v>
      </c>
      <c r="K89" s="82">
        <f t="shared" si="89"/>
        <v>-2234</v>
      </c>
      <c r="L89" s="82">
        <f t="shared" si="89"/>
        <v>-2120</v>
      </c>
      <c r="M89" s="82">
        <f t="shared" si="89"/>
        <v>-2005</v>
      </c>
      <c r="N89" s="82">
        <f t="shared" si="89"/>
        <v>-1889</v>
      </c>
      <c r="O89" s="82">
        <f t="shared" si="89"/>
        <v>-1772</v>
      </c>
      <c r="P89" s="82">
        <f t="shared" si="89"/>
        <v>-1653</v>
      </c>
      <c r="Q89" s="82">
        <f t="shared" si="89"/>
        <v>-1533</v>
      </c>
      <c r="R89" s="82">
        <f t="shared" si="89"/>
        <v>-1412</v>
      </c>
      <c r="S89" s="82">
        <f t="shared" si="89"/>
        <v>-1290</v>
      </c>
      <c r="T89" s="82">
        <f t="shared" si="89"/>
        <v>-1167</v>
      </c>
      <c r="U89" s="82">
        <f t="shared" si="89"/>
        <v>-1042</v>
      </c>
      <c r="V89" s="82">
        <f t="shared" si="89"/>
        <v>-916</v>
      </c>
      <c r="W89" s="82">
        <f t="shared" si="89"/>
        <v>-789</v>
      </c>
      <c r="X89" s="82">
        <f t="shared" si="89"/>
        <v>-661</v>
      </c>
      <c r="Y89" s="82">
        <f t="shared" si="89"/>
        <v>-531</v>
      </c>
      <c r="Z89" s="82">
        <f t="shared" si="89"/>
        <v>-400</v>
      </c>
      <c r="AA89" s="82">
        <f t="shared" si="89"/>
        <v>-268</v>
      </c>
      <c r="AB89" s="82">
        <f t="shared" si="89"/>
        <v>-135</v>
      </c>
      <c r="AC89" s="82">
        <f t="shared" si="89"/>
        <v>0</v>
      </c>
      <c r="AD89" s="82">
        <f t="shared" si="89"/>
        <v>0</v>
      </c>
      <c r="AE89" s="82">
        <f t="shared" si="89"/>
        <v>0</v>
      </c>
      <c r="AF89" s="82">
        <f t="shared" si="89"/>
        <v>0</v>
      </c>
      <c r="AG89" s="82">
        <f t="shared" si="89"/>
        <v>0</v>
      </c>
      <c r="AH89" s="82">
        <f t="shared" si="89"/>
        <v>0</v>
      </c>
      <c r="AI89" s="82">
        <f t="shared" si="89"/>
        <v>0</v>
      </c>
      <c r="AJ89" s="83">
        <f t="shared" si="89"/>
        <v>0</v>
      </c>
      <c r="AK89" s="83">
        <f t="shared" si="89"/>
        <v>0</v>
      </c>
      <c r="AL89" s="83">
        <f t="shared" si="89"/>
        <v>0</v>
      </c>
      <c r="AM89" s="83">
        <f t="shared" si="89"/>
        <v>0</v>
      </c>
      <c r="AN89" s="83">
        <f t="shared" si="89"/>
        <v>0</v>
      </c>
      <c r="AO89" s="83">
        <f t="shared" si="89"/>
        <v>0</v>
      </c>
      <c r="AP89" s="83">
        <f t="shared" si="89"/>
        <v>0</v>
      </c>
      <c r="AQ89" s="83">
        <f t="shared" si="89"/>
        <v>0</v>
      </c>
      <c r="AR89" s="83">
        <f t="shared" si="89"/>
        <v>0</v>
      </c>
      <c r="AS89" s="83">
        <f t="shared" si="89"/>
        <v>0</v>
      </c>
      <c r="AT89" s="83">
        <f t="shared" si="89"/>
        <v>0</v>
      </c>
      <c r="AU89" s="83">
        <f t="shared" si="89"/>
        <v>0</v>
      </c>
      <c r="AV89" s="83">
        <f t="shared" si="89"/>
        <v>0</v>
      </c>
      <c r="AW89" s="83">
        <f t="shared" si="89"/>
        <v>0</v>
      </c>
    </row>
    <row r="90" spans="2:49">
      <c r="B90" s="138" t="s">
        <v>68</v>
      </c>
      <c r="C90" s="139"/>
      <c r="D90" s="140"/>
      <c r="E90" s="61">
        <f t="shared" ref="E90:AW90" si="90">E88</f>
        <v>-136</v>
      </c>
      <c r="F90" s="61">
        <f t="shared" si="90"/>
        <v>-136</v>
      </c>
      <c r="G90" s="61">
        <f t="shared" si="90"/>
        <v>-136</v>
      </c>
      <c r="H90" s="61">
        <f t="shared" si="90"/>
        <v>-136</v>
      </c>
      <c r="I90" s="61">
        <f t="shared" si="90"/>
        <v>-137</v>
      </c>
      <c r="J90" s="61">
        <f t="shared" si="90"/>
        <v>-137</v>
      </c>
      <c r="K90" s="61">
        <f t="shared" si="90"/>
        <v>-136</v>
      </c>
      <c r="L90" s="61">
        <f t="shared" si="90"/>
        <v>-136</v>
      </c>
      <c r="M90" s="61">
        <f t="shared" si="90"/>
        <v>-136</v>
      </c>
      <c r="N90" s="61">
        <f t="shared" si="90"/>
        <v>-136</v>
      </c>
      <c r="O90" s="61">
        <f t="shared" si="90"/>
        <v>-136</v>
      </c>
      <c r="P90" s="61">
        <f t="shared" si="90"/>
        <v>-137</v>
      </c>
      <c r="Q90" s="61">
        <f t="shared" si="90"/>
        <v>-137</v>
      </c>
      <c r="R90" s="61">
        <f t="shared" si="90"/>
        <v>-136</v>
      </c>
      <c r="S90" s="61">
        <f t="shared" si="90"/>
        <v>-136</v>
      </c>
      <c r="T90" s="61">
        <f t="shared" si="90"/>
        <v>-136</v>
      </c>
      <c r="U90" s="61">
        <f t="shared" si="90"/>
        <v>-137</v>
      </c>
      <c r="V90" s="61">
        <f t="shared" si="90"/>
        <v>-136</v>
      </c>
      <c r="W90" s="61">
        <f t="shared" si="90"/>
        <v>-136</v>
      </c>
      <c r="X90" s="61">
        <f t="shared" si="90"/>
        <v>-136</v>
      </c>
      <c r="Y90" s="61">
        <f t="shared" si="90"/>
        <v>-137</v>
      </c>
      <c r="Z90" s="61">
        <f t="shared" si="90"/>
        <v>-136</v>
      </c>
      <c r="AA90" s="61">
        <f t="shared" si="90"/>
        <v>-136</v>
      </c>
      <c r="AB90" s="61">
        <f t="shared" si="90"/>
        <v>-136</v>
      </c>
      <c r="AC90" s="61">
        <f t="shared" si="90"/>
        <v>-136</v>
      </c>
      <c r="AD90" s="61">
        <f t="shared" si="90"/>
        <v>0</v>
      </c>
      <c r="AE90" s="61">
        <f t="shared" si="90"/>
        <v>0</v>
      </c>
      <c r="AF90" s="61">
        <f t="shared" si="90"/>
        <v>0</v>
      </c>
      <c r="AG90" s="61">
        <f t="shared" si="90"/>
        <v>0</v>
      </c>
      <c r="AH90" s="61">
        <f t="shared" si="90"/>
        <v>0</v>
      </c>
      <c r="AI90" s="61">
        <f t="shared" si="90"/>
        <v>0</v>
      </c>
      <c r="AJ90" s="61">
        <f t="shared" si="90"/>
        <v>0</v>
      </c>
      <c r="AK90" s="61">
        <f t="shared" si="90"/>
        <v>0</v>
      </c>
      <c r="AL90" s="61">
        <f t="shared" si="90"/>
        <v>0</v>
      </c>
      <c r="AM90" s="61">
        <f t="shared" si="90"/>
        <v>0</v>
      </c>
      <c r="AN90" s="61">
        <f t="shared" si="90"/>
        <v>0</v>
      </c>
      <c r="AO90" s="61">
        <f t="shared" si="90"/>
        <v>0</v>
      </c>
      <c r="AP90" s="61">
        <f t="shared" si="90"/>
        <v>0</v>
      </c>
      <c r="AQ90" s="61">
        <f t="shared" si="90"/>
        <v>0</v>
      </c>
      <c r="AR90" s="61">
        <f t="shared" si="90"/>
        <v>0</v>
      </c>
      <c r="AS90" s="61">
        <f t="shared" si="90"/>
        <v>0</v>
      </c>
      <c r="AT90" s="61">
        <f t="shared" si="90"/>
        <v>0</v>
      </c>
      <c r="AU90" s="61">
        <f t="shared" si="90"/>
        <v>0</v>
      </c>
      <c r="AV90" s="61">
        <f t="shared" si="90"/>
        <v>0</v>
      </c>
      <c r="AW90" s="61">
        <f t="shared" si="90"/>
        <v>0</v>
      </c>
    </row>
    <row r="91" spans="2:49" ht="15" customHeight="1">
      <c r="B91" s="135" t="s">
        <v>70</v>
      </c>
      <c r="C91" s="136"/>
      <c r="D91" s="137"/>
      <c r="E91" s="62">
        <v>-24</v>
      </c>
      <c r="F91" s="62">
        <v>-24</v>
      </c>
      <c r="G91" s="62">
        <v>-24</v>
      </c>
      <c r="H91" s="62">
        <v>-24</v>
      </c>
      <c r="I91" s="62">
        <v>-24</v>
      </c>
      <c r="J91" s="62">
        <v>-24</v>
      </c>
      <c r="K91" s="62">
        <v>-24</v>
      </c>
      <c r="L91" s="62">
        <v>-24</v>
      </c>
      <c r="M91" s="62">
        <v>-24</v>
      </c>
      <c r="N91" s="62">
        <v>-24</v>
      </c>
      <c r="O91" s="62">
        <v>-24</v>
      </c>
      <c r="P91" s="62">
        <v>-24</v>
      </c>
      <c r="Q91" s="62">
        <v>-24</v>
      </c>
      <c r="R91" s="62">
        <v>-24</v>
      </c>
      <c r="S91" s="62">
        <v>-24</v>
      </c>
      <c r="T91" s="62">
        <v>-24</v>
      </c>
      <c r="U91" s="62">
        <v>-24</v>
      </c>
      <c r="V91" s="62">
        <v>-24</v>
      </c>
      <c r="W91" s="62">
        <v>-24</v>
      </c>
      <c r="X91" s="62">
        <v>-24</v>
      </c>
      <c r="Y91" s="62">
        <v>-24</v>
      </c>
      <c r="Z91" s="62">
        <v>-24</v>
      </c>
      <c r="AA91" s="62">
        <v>-24</v>
      </c>
      <c r="AB91" s="62">
        <v>-24</v>
      </c>
      <c r="AC91" s="62">
        <v>-24</v>
      </c>
      <c r="AD91" s="62">
        <v>-24</v>
      </c>
      <c r="AE91" s="62">
        <v>-24</v>
      </c>
      <c r="AF91" s="62">
        <v>-24</v>
      </c>
      <c r="AG91" s="62">
        <v>-24</v>
      </c>
      <c r="AH91" s="62">
        <v>-24</v>
      </c>
      <c r="AI91" s="62">
        <v>-24</v>
      </c>
      <c r="AJ91" s="62">
        <v>-24</v>
      </c>
      <c r="AK91" s="62">
        <v>-24</v>
      </c>
      <c r="AL91" s="62">
        <v>-24</v>
      </c>
      <c r="AM91" s="62">
        <v>-24</v>
      </c>
      <c r="AN91" s="62">
        <v>-24</v>
      </c>
      <c r="AO91" s="62">
        <v>-24</v>
      </c>
      <c r="AP91" s="62">
        <v>-24</v>
      </c>
      <c r="AQ91" s="62">
        <v>-24</v>
      </c>
      <c r="AR91" s="62">
        <v>-24</v>
      </c>
      <c r="AS91" s="62">
        <v>-24</v>
      </c>
      <c r="AT91" s="62">
        <v>-24</v>
      </c>
      <c r="AU91" s="62">
        <v>-24</v>
      </c>
      <c r="AV91" s="62">
        <v>-24</v>
      </c>
      <c r="AW91" s="62">
        <v>-24</v>
      </c>
    </row>
    <row r="92" spans="2:49">
      <c r="B92" s="141" t="s">
        <v>65</v>
      </c>
      <c r="C92" s="142"/>
      <c r="D92" s="143"/>
      <c r="E92" s="82">
        <f t="shared" ref="E92:AW92" si="91">E90+E91</f>
        <v>-160</v>
      </c>
      <c r="F92" s="82">
        <f t="shared" si="91"/>
        <v>-160</v>
      </c>
      <c r="G92" s="82">
        <f t="shared" si="91"/>
        <v>-160</v>
      </c>
      <c r="H92" s="82">
        <f t="shared" si="91"/>
        <v>-160</v>
      </c>
      <c r="I92" s="82">
        <f t="shared" si="91"/>
        <v>-161</v>
      </c>
      <c r="J92" s="82">
        <f t="shared" si="91"/>
        <v>-161</v>
      </c>
      <c r="K92" s="82">
        <f t="shared" si="91"/>
        <v>-160</v>
      </c>
      <c r="L92" s="82">
        <f t="shared" si="91"/>
        <v>-160</v>
      </c>
      <c r="M92" s="82">
        <f t="shared" si="91"/>
        <v>-160</v>
      </c>
      <c r="N92" s="82">
        <f t="shared" si="91"/>
        <v>-160</v>
      </c>
      <c r="O92" s="82">
        <f t="shared" si="91"/>
        <v>-160</v>
      </c>
      <c r="P92" s="82">
        <f t="shared" si="91"/>
        <v>-161</v>
      </c>
      <c r="Q92" s="82">
        <f t="shared" si="91"/>
        <v>-161</v>
      </c>
      <c r="R92" s="82">
        <f t="shared" si="91"/>
        <v>-160</v>
      </c>
      <c r="S92" s="82">
        <f t="shared" si="91"/>
        <v>-160</v>
      </c>
      <c r="T92" s="82">
        <f t="shared" si="91"/>
        <v>-160</v>
      </c>
      <c r="U92" s="82">
        <f t="shared" si="91"/>
        <v>-161</v>
      </c>
      <c r="V92" s="82">
        <f t="shared" si="91"/>
        <v>-160</v>
      </c>
      <c r="W92" s="82">
        <f t="shared" si="91"/>
        <v>-160</v>
      </c>
      <c r="X92" s="82">
        <f t="shared" si="91"/>
        <v>-160</v>
      </c>
      <c r="Y92" s="82">
        <f t="shared" si="91"/>
        <v>-161</v>
      </c>
      <c r="Z92" s="82">
        <f t="shared" si="91"/>
        <v>-160</v>
      </c>
      <c r="AA92" s="82">
        <f t="shared" si="91"/>
        <v>-160</v>
      </c>
      <c r="AB92" s="82">
        <f t="shared" si="91"/>
        <v>-160</v>
      </c>
      <c r="AC92" s="82">
        <f t="shared" si="91"/>
        <v>-160</v>
      </c>
      <c r="AD92" s="82">
        <f t="shared" si="91"/>
        <v>-24</v>
      </c>
      <c r="AE92" s="82">
        <f t="shared" si="91"/>
        <v>-24</v>
      </c>
      <c r="AF92" s="82">
        <f t="shared" si="91"/>
        <v>-24</v>
      </c>
      <c r="AG92" s="82">
        <f t="shared" si="91"/>
        <v>-24</v>
      </c>
      <c r="AH92" s="82">
        <f t="shared" si="91"/>
        <v>-24</v>
      </c>
      <c r="AI92" s="82">
        <f t="shared" si="91"/>
        <v>-24</v>
      </c>
      <c r="AJ92" s="83">
        <f t="shared" si="91"/>
        <v>-24</v>
      </c>
      <c r="AK92" s="83">
        <f t="shared" si="91"/>
        <v>-24</v>
      </c>
      <c r="AL92" s="83">
        <f t="shared" si="91"/>
        <v>-24</v>
      </c>
      <c r="AM92" s="83">
        <f t="shared" si="91"/>
        <v>-24</v>
      </c>
      <c r="AN92" s="83">
        <f t="shared" si="91"/>
        <v>-24</v>
      </c>
      <c r="AO92" s="83">
        <f t="shared" si="91"/>
        <v>-24</v>
      </c>
      <c r="AP92" s="83">
        <f t="shared" si="91"/>
        <v>-24</v>
      </c>
      <c r="AQ92" s="83">
        <f t="shared" si="91"/>
        <v>-24</v>
      </c>
      <c r="AR92" s="83">
        <f t="shared" si="91"/>
        <v>-24</v>
      </c>
      <c r="AS92" s="83">
        <f t="shared" si="91"/>
        <v>-24</v>
      </c>
      <c r="AT92" s="83">
        <f t="shared" si="91"/>
        <v>-24</v>
      </c>
      <c r="AU92" s="83">
        <f t="shared" si="91"/>
        <v>-24</v>
      </c>
      <c r="AV92" s="83">
        <f t="shared" si="91"/>
        <v>-24</v>
      </c>
      <c r="AW92" s="83">
        <f t="shared" si="91"/>
        <v>-24</v>
      </c>
    </row>
    <row r="93" spans="2:49">
      <c r="B93" s="2" t="s">
        <v>90</v>
      </c>
    </row>
    <row r="96" spans="2:49">
      <c r="B96" s="73" t="s">
        <v>78</v>
      </c>
      <c r="C96" s="65"/>
      <c r="D96" s="65"/>
      <c r="E96" s="65"/>
      <c r="F96" s="65"/>
      <c r="G96" s="65"/>
      <c r="H96" s="65"/>
      <c r="I96" s="65" t="s">
        <v>89</v>
      </c>
      <c r="J96" s="65"/>
      <c r="K96" s="65"/>
      <c r="L96" s="65"/>
      <c r="M96" s="65"/>
      <c r="N96" s="65"/>
      <c r="O96" s="65"/>
      <c r="P96" s="65"/>
      <c r="Q96" s="65"/>
      <c r="R96" s="65"/>
      <c r="S96" s="65"/>
      <c r="T96" s="65"/>
      <c r="U96" s="65"/>
      <c r="V96" s="65"/>
      <c r="W96" s="65"/>
      <c r="X96" s="65"/>
      <c r="Y96" s="65"/>
      <c r="Z96" s="66"/>
    </row>
    <row r="97" spans="2:26">
      <c r="B97" s="67"/>
      <c r="D97" s="84" t="s">
        <v>79</v>
      </c>
      <c r="E97" s="84"/>
      <c r="F97" s="84"/>
      <c r="G97" s="84"/>
      <c r="H97" s="84"/>
      <c r="I97" s="85"/>
      <c r="J97" s="84"/>
      <c r="K97" s="84"/>
      <c r="L97" s="84"/>
      <c r="M97" s="84"/>
      <c r="N97" s="84"/>
      <c r="O97" s="84"/>
      <c r="P97" s="84"/>
      <c r="Q97" s="84"/>
      <c r="R97" s="84"/>
      <c r="S97" s="84"/>
      <c r="T97" s="84"/>
      <c r="U97" s="84"/>
      <c r="V97" s="84"/>
      <c r="W97" s="84"/>
      <c r="X97" s="84"/>
      <c r="Y97" s="84"/>
      <c r="Z97" s="68"/>
    </row>
    <row r="98" spans="2:26" ht="30">
      <c r="B98" s="67"/>
      <c r="D98" s="86"/>
      <c r="E98" s="87" t="s">
        <v>75</v>
      </c>
      <c r="F98" s="87" t="s">
        <v>76</v>
      </c>
      <c r="G98" s="87" t="s">
        <v>77</v>
      </c>
      <c r="H98" s="88" t="s">
        <v>33</v>
      </c>
      <c r="I98" s="88" t="s">
        <v>34</v>
      </c>
      <c r="J98" s="88" t="s">
        <v>35</v>
      </c>
      <c r="K98" s="88" t="s">
        <v>36</v>
      </c>
      <c r="L98" s="88" t="s">
        <v>37</v>
      </c>
      <c r="M98" s="88" t="s">
        <v>38</v>
      </c>
      <c r="N98" s="88" t="s">
        <v>39</v>
      </c>
      <c r="O98" s="88" t="s">
        <v>40</v>
      </c>
      <c r="P98" s="88" t="s">
        <v>41</v>
      </c>
      <c r="Q98" s="88" t="s">
        <v>42</v>
      </c>
      <c r="R98" s="88" t="s">
        <v>43</v>
      </c>
      <c r="S98" s="89" t="s">
        <v>44</v>
      </c>
      <c r="T98" s="90" t="s">
        <v>45</v>
      </c>
      <c r="U98" s="90" t="s">
        <v>46</v>
      </c>
      <c r="V98" s="90" t="s">
        <v>47</v>
      </c>
      <c r="W98" s="90" t="s">
        <v>48</v>
      </c>
      <c r="X98" s="84"/>
      <c r="Y98" s="84"/>
      <c r="Z98" s="68"/>
    </row>
    <row r="99" spans="2:26">
      <c r="B99" s="67"/>
      <c r="D99" s="91" t="s">
        <v>49</v>
      </c>
      <c r="E99" s="92">
        <v>-15</v>
      </c>
      <c r="F99" s="92">
        <v>-16.7</v>
      </c>
      <c r="G99" s="92">
        <v>-21.6</v>
      </c>
      <c r="H99" s="92">
        <v>-39.799999999999997</v>
      </c>
      <c r="I99" s="92">
        <v>-26.8</v>
      </c>
      <c r="J99" s="92">
        <v>-29.5</v>
      </c>
      <c r="K99" s="92">
        <v>-30.5</v>
      </c>
      <c r="L99" s="92">
        <v>-35.4</v>
      </c>
      <c r="M99" s="92">
        <v>-39.6</v>
      </c>
      <c r="N99" s="92">
        <v>-54.5</v>
      </c>
      <c r="O99" s="92">
        <v>-47.4</v>
      </c>
      <c r="P99" s="92">
        <v>-60.7</v>
      </c>
      <c r="Q99" s="92">
        <v>-70</v>
      </c>
      <c r="R99" s="92">
        <v>-58.2</v>
      </c>
      <c r="S99" s="92">
        <v>-50.5</v>
      </c>
      <c r="T99" s="84"/>
      <c r="U99" s="84"/>
      <c r="V99" s="84"/>
      <c r="W99" s="84"/>
      <c r="X99" s="84"/>
      <c r="Y99" s="84"/>
      <c r="Z99" s="68"/>
    </row>
    <row r="100" spans="2:26">
      <c r="B100" s="67"/>
      <c r="D100" s="93" t="s">
        <v>50</v>
      </c>
      <c r="E100" s="94">
        <v>-33.5</v>
      </c>
      <c r="F100" s="94">
        <v>-32.4</v>
      </c>
      <c r="G100" s="94">
        <v>-37.9</v>
      </c>
      <c r="H100" s="94">
        <v>-220.3</v>
      </c>
      <c r="I100" s="94">
        <v>-162.80000000000001</v>
      </c>
      <c r="J100" s="94">
        <v>-177.2</v>
      </c>
      <c r="K100" s="94">
        <v>-168.3</v>
      </c>
      <c r="L100" s="94">
        <v>-178.2</v>
      </c>
      <c r="M100" s="94">
        <v>-190.6</v>
      </c>
      <c r="N100" s="94">
        <v>-187</v>
      </c>
      <c r="O100" s="94">
        <v>-128.19999999999999</v>
      </c>
      <c r="P100" s="94">
        <v>-152</v>
      </c>
      <c r="Q100" s="94">
        <v>-127.4</v>
      </c>
      <c r="R100" s="95">
        <v>-97.9</v>
      </c>
      <c r="S100" s="95">
        <v>-82.4</v>
      </c>
      <c r="Z100" s="68"/>
    </row>
    <row r="101" spans="2:26">
      <c r="B101" s="67"/>
      <c r="D101" s="84" t="s">
        <v>94</v>
      </c>
      <c r="F101" s="96"/>
      <c r="G101" s="96"/>
      <c r="H101" s="97"/>
      <c r="I101" s="96"/>
      <c r="J101" s="96"/>
      <c r="K101" s="96"/>
      <c r="L101" s="96"/>
      <c r="M101" s="96"/>
      <c r="N101" s="96"/>
      <c r="O101" s="96"/>
      <c r="P101" s="96"/>
      <c r="Q101" s="96"/>
      <c r="R101" s="98"/>
      <c r="S101" s="99"/>
      <c r="T101" s="90" t="s">
        <v>51</v>
      </c>
      <c r="U101" s="90" t="s">
        <v>52</v>
      </c>
      <c r="V101" s="90" t="s">
        <v>53</v>
      </c>
      <c r="W101" s="90" t="s">
        <v>54</v>
      </c>
      <c r="X101" s="90" t="s">
        <v>55</v>
      </c>
      <c r="Y101" s="90" t="s">
        <v>56</v>
      </c>
      <c r="Z101" s="68"/>
    </row>
    <row r="102" spans="2:26">
      <c r="B102" s="67"/>
      <c r="D102" s="84"/>
      <c r="E102" s="84"/>
      <c r="F102" s="84"/>
      <c r="G102" s="84"/>
      <c r="H102" s="84"/>
      <c r="I102" s="84"/>
      <c r="J102" s="84"/>
      <c r="K102" s="84"/>
      <c r="L102" s="84"/>
      <c r="M102" s="84"/>
      <c r="N102" s="84"/>
      <c r="O102" s="84"/>
      <c r="P102" s="84"/>
      <c r="Q102" s="84"/>
      <c r="R102" s="100" t="s">
        <v>62</v>
      </c>
      <c r="S102" s="101"/>
      <c r="T102" s="102">
        <v>-81.8</v>
      </c>
      <c r="U102" s="102">
        <v>-53.6</v>
      </c>
      <c r="V102" s="102">
        <v>-53.6</v>
      </c>
      <c r="W102" s="102">
        <v>-53.6</v>
      </c>
      <c r="X102" s="102"/>
      <c r="Y102" s="102"/>
      <c r="Z102" s="68"/>
    </row>
    <row r="103" spans="2:26">
      <c r="B103" s="67"/>
      <c r="D103" s="84"/>
      <c r="E103" s="84"/>
      <c r="F103" s="84"/>
      <c r="G103" s="84"/>
      <c r="H103" s="84"/>
      <c r="I103" s="84"/>
      <c r="J103" s="84"/>
      <c r="K103" s="84"/>
      <c r="L103" s="84"/>
      <c r="M103" s="84"/>
      <c r="N103" s="84"/>
      <c r="O103" s="84"/>
      <c r="P103" s="84"/>
      <c r="Q103" s="84"/>
      <c r="R103" s="103" t="s">
        <v>57</v>
      </c>
      <c r="S103" s="104"/>
      <c r="T103" s="105">
        <v>-128</v>
      </c>
      <c r="U103" s="105">
        <v>-104.7</v>
      </c>
      <c r="V103" s="105">
        <v>-104.7</v>
      </c>
      <c r="W103" s="105">
        <v>-104.7</v>
      </c>
      <c r="X103" s="105"/>
      <c r="Y103" s="105"/>
      <c r="Z103" s="68"/>
    </row>
    <row r="104" spans="2:26">
      <c r="B104" s="67"/>
      <c r="D104" s="84"/>
      <c r="E104" s="84"/>
      <c r="F104" s="84"/>
      <c r="G104" s="84"/>
      <c r="H104" s="84"/>
      <c r="I104" s="84"/>
      <c r="J104" s="84"/>
      <c r="K104" s="84"/>
      <c r="L104" s="84"/>
      <c r="M104" s="84"/>
      <c r="N104" s="84"/>
      <c r="O104" s="84"/>
      <c r="P104" s="84"/>
      <c r="Q104" s="84"/>
      <c r="R104" s="100" t="s">
        <v>58</v>
      </c>
      <c r="S104" s="101"/>
      <c r="T104" s="102">
        <v>-161</v>
      </c>
      <c r="U104" s="102">
        <v>-137</v>
      </c>
      <c r="V104" s="102">
        <v>-137</v>
      </c>
      <c r="W104" s="102">
        <v>-137</v>
      </c>
      <c r="X104" s="102"/>
      <c r="Y104" s="102"/>
      <c r="Z104" s="68"/>
    </row>
    <row r="105" spans="2:26">
      <c r="B105" s="67"/>
      <c r="D105" s="84"/>
      <c r="E105" s="84"/>
      <c r="F105" s="84"/>
      <c r="G105" s="84"/>
      <c r="H105" s="84"/>
      <c r="I105" s="84"/>
      <c r="J105" s="84"/>
      <c r="K105" s="84"/>
      <c r="L105" s="84"/>
      <c r="M105" s="84"/>
      <c r="N105" s="84"/>
      <c r="O105" s="84"/>
      <c r="P105" s="84"/>
      <c r="Q105" s="84"/>
      <c r="R105" s="103" t="s">
        <v>59</v>
      </c>
      <c r="S105" s="104"/>
      <c r="T105" s="105">
        <v>-683</v>
      </c>
      <c r="U105" s="105">
        <v>-547</v>
      </c>
      <c r="V105" s="105">
        <v>-547</v>
      </c>
      <c r="W105" s="105">
        <v>-547</v>
      </c>
      <c r="X105" s="105">
        <v>-547</v>
      </c>
      <c r="Y105" s="105">
        <v>-547</v>
      </c>
      <c r="Z105" s="68"/>
    </row>
    <row r="106" spans="2:26">
      <c r="B106" s="67"/>
      <c r="D106" s="84"/>
      <c r="E106" s="84"/>
      <c r="F106" s="84"/>
      <c r="G106" s="84"/>
      <c r="H106" s="84"/>
      <c r="I106" s="84"/>
      <c r="J106" s="84"/>
      <c r="K106" s="84"/>
      <c r="L106" s="84"/>
      <c r="M106" s="84"/>
      <c r="N106" s="84"/>
      <c r="O106" s="84"/>
      <c r="P106" s="84"/>
      <c r="Q106" s="84"/>
      <c r="R106" s="100" t="s">
        <v>60</v>
      </c>
      <c r="S106" s="101"/>
      <c r="T106" s="102">
        <v>-535</v>
      </c>
      <c r="U106" s="102">
        <v>-476</v>
      </c>
      <c r="V106" s="102">
        <v>-476</v>
      </c>
      <c r="W106" s="102">
        <v>-476</v>
      </c>
      <c r="X106" s="102">
        <v>-476</v>
      </c>
      <c r="Y106" s="102">
        <v>-476</v>
      </c>
      <c r="Z106" s="68"/>
    </row>
    <row r="107" spans="2:26">
      <c r="B107" s="67"/>
      <c r="D107" s="84"/>
      <c r="E107" s="84"/>
      <c r="F107" s="84"/>
      <c r="G107" s="84"/>
      <c r="H107" s="84"/>
      <c r="I107" s="84"/>
      <c r="J107" s="84"/>
      <c r="K107" s="84"/>
      <c r="L107" s="84"/>
      <c r="M107" s="84"/>
      <c r="N107" s="84"/>
      <c r="O107" s="84"/>
      <c r="P107" s="84"/>
      <c r="Q107" s="84"/>
      <c r="R107" s="103" t="s">
        <v>61</v>
      </c>
      <c r="S107" s="104"/>
      <c r="T107" s="105">
        <v>-218</v>
      </c>
      <c r="U107" s="105">
        <v>-184.3</v>
      </c>
      <c r="V107" s="105">
        <v>-184.3</v>
      </c>
      <c r="W107" s="105">
        <v>-184.3</v>
      </c>
      <c r="X107" s="105">
        <v>-184.3</v>
      </c>
      <c r="Y107" s="105">
        <v>-184.3</v>
      </c>
      <c r="Z107" s="68"/>
    </row>
    <row r="108" spans="2:26">
      <c r="B108" s="67"/>
      <c r="D108" s="84"/>
      <c r="E108" s="84"/>
      <c r="F108" s="84"/>
      <c r="G108" s="84"/>
      <c r="H108" s="84"/>
      <c r="I108" s="84"/>
      <c r="J108" s="84"/>
      <c r="K108" s="84"/>
      <c r="L108" s="84"/>
      <c r="M108" s="84"/>
      <c r="N108" s="84"/>
      <c r="O108" s="84"/>
      <c r="P108" s="84"/>
      <c r="Q108" s="84"/>
      <c r="R108" s="106" t="s">
        <v>92</v>
      </c>
      <c r="S108" s="84"/>
      <c r="T108" s="107"/>
      <c r="U108" s="107"/>
      <c r="V108" s="107"/>
      <c r="W108" s="107"/>
      <c r="X108" s="107"/>
      <c r="Y108" s="107"/>
      <c r="Z108" s="68"/>
    </row>
    <row r="109" spans="2:26">
      <c r="B109" s="69"/>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1"/>
    </row>
  </sheetData>
  <mergeCells count="9">
    <mergeCell ref="B91:D91"/>
    <mergeCell ref="B90:D90"/>
    <mergeCell ref="B92:D92"/>
    <mergeCell ref="AG1:AI2"/>
    <mergeCell ref="B84:D84"/>
    <mergeCell ref="B85:D85"/>
    <mergeCell ref="B82:C82"/>
    <mergeCell ref="B89:C89"/>
    <mergeCell ref="B86:B88"/>
  </mergeCells>
  <phoneticPr fontId="4"/>
  <pageMargins left="0.25" right="0.25" top="0.75" bottom="0.75" header="0.3" footer="0.3"/>
  <pageSetup paperSize="8" scale="58" fitToHeight="0" orientation="landscape" r:id="rId1"/>
  <ignoredErrors>
    <ignoredError sqref="F5:AI5 F7:AI9 G15:N15 F22:AI22 E31:AI31 E36:AI37 F14:I14 G17:Q17 G16:Q16 F42:I42 F39:AI39 E39 G24:I24 F10:AI10 Y14:AB14 AD14:AI14 J14:V14 O15:AB15 AA16:AD16 R16:X16 AF16:AI16 R17:AD17 AA24:AI24 J24:W24 Z24 E38:AI38 F11:AI11 S42 F43:AI43 AD15:AI15 F84:AW92 E86:E92 F82:H82 D41:E41 F21:O21 AF17:AI17 E32:AE32" unlockedFormula="1"/>
    <ignoredError sqref="F41:AI41 AC15 AE17" formula="1"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D33A5-EABB-492A-89BA-5FC1D8593592}">
  <sheetPr>
    <pageSetUpPr fitToPage="1"/>
  </sheetPr>
  <dimension ref="A1:AW109"/>
  <sheetViews>
    <sheetView showGridLines="0" zoomScale="70" zoomScaleNormal="70" workbookViewId="0">
      <pane xSplit="3" ySplit="12" topLeftCell="D13" activePane="bottomRight" state="frozen"/>
      <selection pane="topRight" activeCell="D1" sqref="D1"/>
      <selection pane="bottomLeft" activeCell="A13" sqref="A13"/>
      <selection pane="bottomRight" activeCell="B52" sqref="B52"/>
    </sheetView>
  </sheetViews>
  <sheetFormatPr defaultColWidth="8.90625" defaultRowHeight="15"/>
  <cols>
    <col min="1" max="1" width="8.1796875" style="2" bestFit="1" customWidth="1"/>
    <col min="2" max="2" width="20.81640625" style="2" customWidth="1"/>
    <col min="3" max="3" width="9.08984375" style="2" customWidth="1"/>
    <col min="4" max="4" width="9.1796875" style="2" bestFit="1" customWidth="1"/>
    <col min="5" max="13" width="7.36328125" style="2" customWidth="1"/>
    <col min="14" max="14" width="7.36328125" style="2" bestFit="1" customWidth="1"/>
    <col min="15" max="31" width="7.453125" style="2" bestFit="1" customWidth="1"/>
    <col min="32" max="35" width="8" style="2" bestFit="1" customWidth="1"/>
    <col min="36" max="49" width="7.453125" style="2" customWidth="1"/>
    <col min="50" max="16384" width="8.90625" style="2"/>
  </cols>
  <sheetData>
    <row r="1" spans="1:35" ht="15" customHeight="1">
      <c r="A1" s="1"/>
      <c r="B1" s="1" t="s">
        <v>98</v>
      </c>
      <c r="C1" s="1"/>
      <c r="D1" s="1"/>
      <c r="F1" s="1"/>
      <c r="G1" s="1"/>
      <c r="H1" s="1"/>
      <c r="I1" s="3"/>
      <c r="J1" s="3"/>
      <c r="K1" s="3"/>
      <c r="L1" s="3"/>
      <c r="M1" s="3"/>
      <c r="N1" s="3"/>
      <c r="O1" s="3"/>
      <c r="P1" s="3"/>
      <c r="Q1" s="3"/>
      <c r="R1" s="3"/>
      <c r="S1" s="3"/>
      <c r="T1" s="3"/>
      <c r="U1" s="3"/>
      <c r="V1" s="3"/>
      <c r="W1" s="3"/>
      <c r="X1" s="1"/>
      <c r="Y1" s="1"/>
      <c r="Z1" s="1"/>
      <c r="AA1" s="1"/>
      <c r="AB1" s="1"/>
      <c r="AC1" s="1"/>
      <c r="AD1" s="1"/>
      <c r="AE1" s="1"/>
      <c r="AF1" s="1"/>
      <c r="AG1" s="144">
        <f ca="1">TODAY()</f>
        <v>45983</v>
      </c>
      <c r="AH1" s="145"/>
      <c r="AI1" s="145"/>
    </row>
    <row r="2" spans="1:35" ht="15" customHeight="1">
      <c r="A2" s="1"/>
      <c r="B2" s="1"/>
      <c r="C2" s="1"/>
      <c r="D2" s="1"/>
      <c r="E2" s="108"/>
      <c r="F2" s="2" t="s">
        <v>86</v>
      </c>
      <c r="G2" s="1"/>
      <c r="H2" s="1"/>
      <c r="I2" s="3"/>
      <c r="J2" s="3"/>
      <c r="K2" s="3"/>
      <c r="L2" s="3"/>
      <c r="M2" s="3"/>
      <c r="N2" s="3"/>
      <c r="O2" s="3"/>
      <c r="P2" s="3"/>
      <c r="Q2" s="3"/>
      <c r="R2" s="3"/>
      <c r="S2" s="3"/>
      <c r="T2" s="3"/>
      <c r="U2" s="3"/>
      <c r="V2" s="3"/>
      <c r="W2" s="3"/>
      <c r="X2" s="1"/>
      <c r="Y2" s="1"/>
      <c r="Z2" s="1"/>
      <c r="AA2" s="1"/>
      <c r="AB2" s="1"/>
      <c r="AC2" s="1"/>
      <c r="AD2" s="1"/>
      <c r="AE2" s="1"/>
      <c r="AF2" s="1"/>
      <c r="AG2" s="145"/>
      <c r="AH2" s="145"/>
      <c r="AI2" s="145"/>
    </row>
    <row r="3" spans="1:3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c r="A4" s="1"/>
      <c r="B4" s="4" t="s">
        <v>1</v>
      </c>
      <c r="C4" s="5"/>
      <c r="D4" s="5" t="s">
        <v>3</v>
      </c>
      <c r="E4" s="25">
        <v>1</v>
      </c>
      <c r="F4" s="6">
        <v>2</v>
      </c>
      <c r="G4" s="4">
        <v>3</v>
      </c>
      <c r="H4" s="4">
        <v>4</v>
      </c>
      <c r="I4" s="4">
        <v>5</v>
      </c>
      <c r="J4" s="4">
        <v>6</v>
      </c>
      <c r="K4" s="4">
        <v>7</v>
      </c>
      <c r="L4" s="4">
        <v>8</v>
      </c>
      <c r="M4" s="5">
        <v>9</v>
      </c>
      <c r="N4" s="25">
        <v>10</v>
      </c>
      <c r="O4" s="6">
        <v>11</v>
      </c>
      <c r="P4" s="4">
        <v>12</v>
      </c>
      <c r="Q4" s="4">
        <v>13</v>
      </c>
      <c r="R4" s="4">
        <v>14</v>
      </c>
      <c r="S4" s="4">
        <v>15</v>
      </c>
      <c r="T4" s="4">
        <v>16</v>
      </c>
      <c r="U4" s="4">
        <v>17</v>
      </c>
      <c r="V4" s="4">
        <v>18</v>
      </c>
      <c r="W4" s="5">
        <v>19</v>
      </c>
      <c r="X4" s="25">
        <v>20</v>
      </c>
      <c r="Y4" s="6">
        <v>21</v>
      </c>
      <c r="Z4" s="4">
        <v>22</v>
      </c>
      <c r="AA4" s="4">
        <v>23</v>
      </c>
      <c r="AB4" s="4">
        <v>24</v>
      </c>
      <c r="AC4" s="4">
        <v>25</v>
      </c>
      <c r="AD4" s="4">
        <v>26</v>
      </c>
      <c r="AE4" s="4">
        <v>27</v>
      </c>
      <c r="AF4" s="4">
        <v>28</v>
      </c>
      <c r="AG4" s="5">
        <v>29</v>
      </c>
      <c r="AH4" s="25">
        <v>30</v>
      </c>
      <c r="AI4" s="6">
        <v>31</v>
      </c>
    </row>
    <row r="5" spans="1:35">
      <c r="A5" s="1"/>
      <c r="B5" s="4" t="s">
        <v>2</v>
      </c>
      <c r="C5" s="5" t="s">
        <v>93</v>
      </c>
      <c r="D5" s="7"/>
      <c r="E5" s="25">
        <v>2025</v>
      </c>
      <c r="F5" s="6">
        <f>E5+1</f>
        <v>2026</v>
      </c>
      <c r="G5" s="4">
        <f t="shared" ref="G5:AI5" si="0">F5+1</f>
        <v>2027</v>
      </c>
      <c r="H5" s="4">
        <f t="shared" si="0"/>
        <v>2028</v>
      </c>
      <c r="I5" s="4">
        <f t="shared" si="0"/>
        <v>2029</v>
      </c>
      <c r="J5" s="4">
        <f t="shared" si="0"/>
        <v>2030</v>
      </c>
      <c r="K5" s="4">
        <f t="shared" si="0"/>
        <v>2031</v>
      </c>
      <c r="L5" s="4">
        <f t="shared" si="0"/>
        <v>2032</v>
      </c>
      <c r="M5" s="5">
        <f t="shared" si="0"/>
        <v>2033</v>
      </c>
      <c r="N5" s="25">
        <f t="shared" si="0"/>
        <v>2034</v>
      </c>
      <c r="O5" s="6">
        <f t="shared" si="0"/>
        <v>2035</v>
      </c>
      <c r="P5" s="4">
        <f t="shared" si="0"/>
        <v>2036</v>
      </c>
      <c r="Q5" s="4">
        <f t="shared" si="0"/>
        <v>2037</v>
      </c>
      <c r="R5" s="4">
        <f t="shared" si="0"/>
        <v>2038</v>
      </c>
      <c r="S5" s="4">
        <f t="shared" si="0"/>
        <v>2039</v>
      </c>
      <c r="T5" s="4">
        <f t="shared" si="0"/>
        <v>2040</v>
      </c>
      <c r="U5" s="4">
        <f t="shared" si="0"/>
        <v>2041</v>
      </c>
      <c r="V5" s="4">
        <f t="shared" si="0"/>
        <v>2042</v>
      </c>
      <c r="W5" s="5">
        <f t="shared" si="0"/>
        <v>2043</v>
      </c>
      <c r="X5" s="25">
        <f t="shared" si="0"/>
        <v>2044</v>
      </c>
      <c r="Y5" s="6">
        <f t="shared" si="0"/>
        <v>2045</v>
      </c>
      <c r="Z5" s="4">
        <f t="shared" si="0"/>
        <v>2046</v>
      </c>
      <c r="AA5" s="4">
        <f t="shared" si="0"/>
        <v>2047</v>
      </c>
      <c r="AB5" s="4">
        <f t="shared" si="0"/>
        <v>2048</v>
      </c>
      <c r="AC5" s="4">
        <f t="shared" si="0"/>
        <v>2049</v>
      </c>
      <c r="AD5" s="4">
        <f t="shared" si="0"/>
        <v>2050</v>
      </c>
      <c r="AE5" s="4">
        <f t="shared" si="0"/>
        <v>2051</v>
      </c>
      <c r="AF5" s="4">
        <f t="shared" si="0"/>
        <v>2052</v>
      </c>
      <c r="AG5" s="5">
        <f t="shared" si="0"/>
        <v>2053</v>
      </c>
      <c r="AH5" s="25">
        <f t="shared" si="0"/>
        <v>2054</v>
      </c>
      <c r="AI5" s="6">
        <f t="shared" si="0"/>
        <v>2055</v>
      </c>
    </row>
    <row r="6" spans="1:35" s="11" customFormat="1" ht="24.9" customHeight="1">
      <c r="A6" s="8"/>
      <c r="B6" s="9" t="s">
        <v>5</v>
      </c>
      <c r="C6" s="9"/>
      <c r="D6" s="10"/>
      <c r="E6" s="46"/>
      <c r="F6" s="10"/>
      <c r="G6" s="10"/>
      <c r="H6" s="10"/>
      <c r="I6" s="10"/>
      <c r="J6" s="10"/>
      <c r="K6" s="10"/>
      <c r="L6" s="10"/>
      <c r="M6" s="10"/>
      <c r="N6" s="46"/>
      <c r="O6" s="10"/>
      <c r="P6" s="10"/>
      <c r="Q6" s="10"/>
      <c r="R6" s="10"/>
      <c r="S6" s="10"/>
      <c r="T6" s="10"/>
      <c r="U6" s="10"/>
      <c r="V6" s="10"/>
      <c r="W6" s="10"/>
      <c r="X6" s="46"/>
      <c r="Y6" s="10"/>
      <c r="Z6" s="10"/>
      <c r="AA6" s="10"/>
      <c r="AB6" s="10"/>
      <c r="AC6" s="10"/>
      <c r="AD6" s="10"/>
      <c r="AE6" s="10"/>
      <c r="AF6" s="10"/>
      <c r="AG6" s="10"/>
      <c r="AH6" s="46"/>
      <c r="AI6" s="10"/>
    </row>
    <row r="7" spans="1:35">
      <c r="A7" s="1"/>
      <c r="B7" s="4"/>
      <c r="C7" s="5"/>
      <c r="D7" s="7"/>
      <c r="E7" s="25"/>
      <c r="F7" s="6">
        <f>E7+1</f>
        <v>1</v>
      </c>
      <c r="G7" s="4">
        <f t="shared" ref="G7:V11" si="1">F7+1</f>
        <v>2</v>
      </c>
      <c r="H7" s="4">
        <f t="shared" si="1"/>
        <v>3</v>
      </c>
      <c r="I7" s="4">
        <f t="shared" si="1"/>
        <v>4</v>
      </c>
      <c r="J7" s="4">
        <f t="shared" si="1"/>
        <v>5</v>
      </c>
      <c r="K7" s="4">
        <f t="shared" si="1"/>
        <v>6</v>
      </c>
      <c r="L7" s="4">
        <f t="shared" si="1"/>
        <v>7</v>
      </c>
      <c r="M7" s="5">
        <f t="shared" si="1"/>
        <v>8</v>
      </c>
      <c r="N7" s="25">
        <f t="shared" si="1"/>
        <v>9</v>
      </c>
      <c r="O7" s="6">
        <f t="shared" si="1"/>
        <v>10</v>
      </c>
      <c r="P7" s="4">
        <f t="shared" si="1"/>
        <v>11</v>
      </c>
      <c r="Q7" s="4">
        <f t="shared" si="1"/>
        <v>12</v>
      </c>
      <c r="R7" s="4">
        <f t="shared" si="1"/>
        <v>13</v>
      </c>
      <c r="S7" s="4">
        <f t="shared" si="1"/>
        <v>14</v>
      </c>
      <c r="T7" s="4">
        <f t="shared" si="1"/>
        <v>15</v>
      </c>
      <c r="U7" s="4">
        <f t="shared" si="1"/>
        <v>16</v>
      </c>
      <c r="V7" s="4">
        <f t="shared" si="1"/>
        <v>17</v>
      </c>
      <c r="W7" s="5">
        <f t="shared" ref="W7:AI11" si="2">V7+1</f>
        <v>18</v>
      </c>
      <c r="X7" s="25">
        <f t="shared" si="2"/>
        <v>19</v>
      </c>
      <c r="Y7" s="6">
        <f t="shared" si="2"/>
        <v>20</v>
      </c>
      <c r="Z7" s="4">
        <f t="shared" si="2"/>
        <v>21</v>
      </c>
      <c r="AA7" s="4">
        <f t="shared" si="2"/>
        <v>22</v>
      </c>
      <c r="AB7" s="4">
        <f t="shared" si="2"/>
        <v>23</v>
      </c>
      <c r="AC7" s="4">
        <f t="shared" si="2"/>
        <v>24</v>
      </c>
      <c r="AD7" s="4">
        <f t="shared" si="2"/>
        <v>25</v>
      </c>
      <c r="AE7" s="4">
        <f t="shared" si="2"/>
        <v>26</v>
      </c>
      <c r="AF7" s="4">
        <f t="shared" si="2"/>
        <v>27</v>
      </c>
      <c r="AG7" s="5">
        <f t="shared" si="2"/>
        <v>28</v>
      </c>
      <c r="AH7" s="25">
        <f t="shared" si="2"/>
        <v>29</v>
      </c>
      <c r="AI7" s="6">
        <f t="shared" si="2"/>
        <v>30</v>
      </c>
    </row>
    <row r="8" spans="1:35">
      <c r="A8" s="1"/>
      <c r="B8" s="4"/>
      <c r="C8" s="5"/>
      <c r="D8" s="7"/>
      <c r="E8" s="25"/>
      <c r="F8" s="6">
        <f>E8+1</f>
        <v>1</v>
      </c>
      <c r="G8" s="4">
        <f>F8+1</f>
        <v>2</v>
      </c>
      <c r="H8" s="4">
        <f t="shared" si="1"/>
        <v>3</v>
      </c>
      <c r="I8" s="4">
        <f t="shared" si="1"/>
        <v>4</v>
      </c>
      <c r="J8" s="4">
        <f t="shared" si="1"/>
        <v>5</v>
      </c>
      <c r="K8" s="4">
        <f t="shared" si="1"/>
        <v>6</v>
      </c>
      <c r="L8" s="4">
        <f t="shared" si="1"/>
        <v>7</v>
      </c>
      <c r="M8" s="5">
        <f t="shared" si="1"/>
        <v>8</v>
      </c>
      <c r="N8" s="25">
        <f t="shared" si="1"/>
        <v>9</v>
      </c>
      <c r="O8" s="6">
        <f t="shared" si="1"/>
        <v>10</v>
      </c>
      <c r="P8" s="4">
        <f t="shared" si="1"/>
        <v>11</v>
      </c>
      <c r="Q8" s="4">
        <f t="shared" si="1"/>
        <v>12</v>
      </c>
      <c r="R8" s="4">
        <f t="shared" si="1"/>
        <v>13</v>
      </c>
      <c r="S8" s="4">
        <f t="shared" si="1"/>
        <v>14</v>
      </c>
      <c r="T8" s="4">
        <f t="shared" si="1"/>
        <v>15</v>
      </c>
      <c r="U8" s="4">
        <f t="shared" si="1"/>
        <v>16</v>
      </c>
      <c r="V8" s="4">
        <f t="shared" si="1"/>
        <v>17</v>
      </c>
      <c r="W8" s="5">
        <f t="shared" si="2"/>
        <v>18</v>
      </c>
      <c r="X8" s="25">
        <f t="shared" si="2"/>
        <v>19</v>
      </c>
      <c r="Y8" s="6">
        <f t="shared" si="2"/>
        <v>20</v>
      </c>
      <c r="Z8" s="4">
        <f t="shared" si="2"/>
        <v>21</v>
      </c>
      <c r="AA8" s="4">
        <f t="shared" si="2"/>
        <v>22</v>
      </c>
      <c r="AB8" s="4">
        <f t="shared" si="2"/>
        <v>23</v>
      </c>
      <c r="AC8" s="4">
        <f t="shared" si="2"/>
        <v>24</v>
      </c>
      <c r="AD8" s="4">
        <f t="shared" si="2"/>
        <v>25</v>
      </c>
      <c r="AE8" s="4">
        <f t="shared" si="2"/>
        <v>26</v>
      </c>
      <c r="AF8" s="4">
        <f t="shared" si="2"/>
        <v>27</v>
      </c>
      <c r="AG8" s="5">
        <f t="shared" si="2"/>
        <v>28</v>
      </c>
      <c r="AH8" s="25">
        <f t="shared" si="2"/>
        <v>29</v>
      </c>
      <c r="AI8" s="6">
        <f t="shared" si="2"/>
        <v>30</v>
      </c>
    </row>
    <row r="9" spans="1:35">
      <c r="A9" s="1"/>
      <c r="B9" s="4"/>
      <c r="C9" s="5"/>
      <c r="D9" s="7"/>
      <c r="E9" s="25"/>
      <c r="F9" s="6">
        <f>E9+1</f>
        <v>1</v>
      </c>
      <c r="G9" s="4">
        <f t="shared" ref="G9:G11" si="3">F9+1</f>
        <v>2</v>
      </c>
      <c r="H9" s="4">
        <f t="shared" si="1"/>
        <v>3</v>
      </c>
      <c r="I9" s="4">
        <f t="shared" si="1"/>
        <v>4</v>
      </c>
      <c r="J9" s="4">
        <f t="shared" si="1"/>
        <v>5</v>
      </c>
      <c r="K9" s="4">
        <f t="shared" si="1"/>
        <v>6</v>
      </c>
      <c r="L9" s="4">
        <f t="shared" si="1"/>
        <v>7</v>
      </c>
      <c r="M9" s="5">
        <f t="shared" si="1"/>
        <v>8</v>
      </c>
      <c r="N9" s="25">
        <f t="shared" si="1"/>
        <v>9</v>
      </c>
      <c r="O9" s="6">
        <f t="shared" si="1"/>
        <v>10</v>
      </c>
      <c r="P9" s="4">
        <f t="shared" si="1"/>
        <v>11</v>
      </c>
      <c r="Q9" s="4">
        <f t="shared" si="1"/>
        <v>12</v>
      </c>
      <c r="R9" s="4">
        <f t="shared" si="1"/>
        <v>13</v>
      </c>
      <c r="S9" s="4">
        <f t="shared" si="1"/>
        <v>14</v>
      </c>
      <c r="T9" s="4">
        <f t="shared" si="1"/>
        <v>15</v>
      </c>
      <c r="U9" s="4">
        <f t="shared" si="1"/>
        <v>16</v>
      </c>
      <c r="V9" s="4">
        <f t="shared" si="1"/>
        <v>17</v>
      </c>
      <c r="W9" s="5">
        <f t="shared" si="2"/>
        <v>18</v>
      </c>
      <c r="X9" s="25">
        <f t="shared" si="2"/>
        <v>19</v>
      </c>
      <c r="Y9" s="6">
        <f t="shared" si="2"/>
        <v>20</v>
      </c>
      <c r="Z9" s="4">
        <f t="shared" si="2"/>
        <v>21</v>
      </c>
      <c r="AA9" s="4">
        <f t="shared" si="2"/>
        <v>22</v>
      </c>
      <c r="AB9" s="4">
        <f t="shared" si="2"/>
        <v>23</v>
      </c>
      <c r="AC9" s="4">
        <f t="shared" si="2"/>
        <v>24</v>
      </c>
      <c r="AD9" s="4">
        <f t="shared" si="2"/>
        <v>25</v>
      </c>
      <c r="AE9" s="4">
        <f t="shared" si="2"/>
        <v>26</v>
      </c>
      <c r="AF9" s="4">
        <f t="shared" si="2"/>
        <v>27</v>
      </c>
      <c r="AG9" s="5">
        <f t="shared" si="2"/>
        <v>28</v>
      </c>
      <c r="AH9" s="25">
        <f t="shared" si="2"/>
        <v>29</v>
      </c>
      <c r="AI9" s="6">
        <f t="shared" si="2"/>
        <v>30</v>
      </c>
    </row>
    <row r="10" spans="1:35">
      <c r="A10" s="1"/>
      <c r="B10" s="4"/>
      <c r="C10" s="5"/>
      <c r="D10" s="7"/>
      <c r="E10" s="25"/>
      <c r="F10" s="6">
        <f>E10+1</f>
        <v>1</v>
      </c>
      <c r="G10" s="4">
        <f t="shared" si="3"/>
        <v>2</v>
      </c>
      <c r="H10" s="4">
        <f t="shared" si="1"/>
        <v>3</v>
      </c>
      <c r="I10" s="4">
        <f t="shared" si="1"/>
        <v>4</v>
      </c>
      <c r="J10" s="4">
        <f t="shared" si="1"/>
        <v>5</v>
      </c>
      <c r="K10" s="4">
        <f t="shared" si="1"/>
        <v>6</v>
      </c>
      <c r="L10" s="4">
        <f t="shared" si="1"/>
        <v>7</v>
      </c>
      <c r="M10" s="5">
        <f t="shared" si="1"/>
        <v>8</v>
      </c>
      <c r="N10" s="25">
        <f t="shared" si="1"/>
        <v>9</v>
      </c>
      <c r="O10" s="6">
        <f t="shared" si="1"/>
        <v>10</v>
      </c>
      <c r="P10" s="4">
        <f t="shared" si="1"/>
        <v>11</v>
      </c>
      <c r="Q10" s="4">
        <f t="shared" si="1"/>
        <v>12</v>
      </c>
      <c r="R10" s="4">
        <f t="shared" si="1"/>
        <v>13</v>
      </c>
      <c r="S10" s="4">
        <f t="shared" si="1"/>
        <v>14</v>
      </c>
      <c r="T10" s="4">
        <f t="shared" si="1"/>
        <v>15</v>
      </c>
      <c r="U10" s="4">
        <f t="shared" si="1"/>
        <v>16</v>
      </c>
      <c r="V10" s="4">
        <f t="shared" si="1"/>
        <v>17</v>
      </c>
      <c r="W10" s="5">
        <f t="shared" si="2"/>
        <v>18</v>
      </c>
      <c r="X10" s="25">
        <f t="shared" si="2"/>
        <v>19</v>
      </c>
      <c r="Y10" s="6">
        <f t="shared" si="2"/>
        <v>20</v>
      </c>
      <c r="Z10" s="4">
        <f t="shared" si="2"/>
        <v>21</v>
      </c>
      <c r="AA10" s="4">
        <f t="shared" si="2"/>
        <v>22</v>
      </c>
      <c r="AB10" s="4">
        <f t="shared" si="2"/>
        <v>23</v>
      </c>
      <c r="AC10" s="4">
        <f t="shared" si="2"/>
        <v>24</v>
      </c>
      <c r="AD10" s="4">
        <f t="shared" si="2"/>
        <v>25</v>
      </c>
      <c r="AE10" s="4">
        <f t="shared" si="2"/>
        <v>26</v>
      </c>
      <c r="AF10" s="4">
        <f t="shared" si="2"/>
        <v>27</v>
      </c>
      <c r="AG10" s="5">
        <f t="shared" si="2"/>
        <v>28</v>
      </c>
      <c r="AH10" s="25">
        <f t="shared" si="2"/>
        <v>29</v>
      </c>
      <c r="AI10" s="6">
        <f t="shared" si="2"/>
        <v>30</v>
      </c>
    </row>
    <row r="11" spans="1:35">
      <c r="A11" s="1"/>
      <c r="B11" s="4"/>
      <c r="C11" s="5"/>
      <c r="D11" s="7"/>
      <c r="E11" s="25"/>
      <c r="F11" s="34">
        <f>E11+1</f>
        <v>1</v>
      </c>
      <c r="G11" s="4">
        <f t="shared" si="3"/>
        <v>2</v>
      </c>
      <c r="H11" s="4">
        <f t="shared" si="1"/>
        <v>3</v>
      </c>
      <c r="I11" s="4">
        <f t="shared" si="1"/>
        <v>4</v>
      </c>
      <c r="J11" s="4">
        <f t="shared" si="1"/>
        <v>5</v>
      </c>
      <c r="K11" s="4">
        <f t="shared" si="1"/>
        <v>6</v>
      </c>
      <c r="L11" s="4">
        <f t="shared" si="1"/>
        <v>7</v>
      </c>
      <c r="M11" s="5">
        <f t="shared" si="1"/>
        <v>8</v>
      </c>
      <c r="N11" s="25">
        <f t="shared" si="1"/>
        <v>9</v>
      </c>
      <c r="O11" s="6">
        <f t="shared" si="1"/>
        <v>10</v>
      </c>
      <c r="P11" s="4">
        <f t="shared" si="1"/>
        <v>11</v>
      </c>
      <c r="Q11" s="4">
        <f t="shared" si="1"/>
        <v>12</v>
      </c>
      <c r="R11" s="4">
        <f t="shared" si="1"/>
        <v>13</v>
      </c>
      <c r="S11" s="4">
        <f t="shared" si="1"/>
        <v>14</v>
      </c>
      <c r="T11" s="4">
        <f t="shared" si="1"/>
        <v>15</v>
      </c>
      <c r="U11" s="4">
        <f t="shared" si="1"/>
        <v>16</v>
      </c>
      <c r="V11" s="4">
        <f t="shared" si="1"/>
        <v>17</v>
      </c>
      <c r="W11" s="5">
        <f t="shared" si="2"/>
        <v>18</v>
      </c>
      <c r="X11" s="25">
        <f t="shared" si="2"/>
        <v>19</v>
      </c>
      <c r="Y11" s="6">
        <f t="shared" si="2"/>
        <v>20</v>
      </c>
      <c r="Z11" s="4">
        <f t="shared" si="2"/>
        <v>21</v>
      </c>
      <c r="AA11" s="4">
        <f t="shared" si="2"/>
        <v>22</v>
      </c>
      <c r="AB11" s="4">
        <f t="shared" si="2"/>
        <v>23</v>
      </c>
      <c r="AC11" s="4">
        <f t="shared" si="2"/>
        <v>24</v>
      </c>
      <c r="AD11" s="4">
        <f t="shared" si="2"/>
        <v>25</v>
      </c>
      <c r="AE11" s="4">
        <f t="shared" si="2"/>
        <v>26</v>
      </c>
      <c r="AF11" s="4">
        <f t="shared" si="2"/>
        <v>27</v>
      </c>
      <c r="AG11" s="5">
        <f t="shared" si="2"/>
        <v>28</v>
      </c>
      <c r="AH11" s="25">
        <f t="shared" si="2"/>
        <v>29</v>
      </c>
      <c r="AI11" s="6">
        <f t="shared" si="2"/>
        <v>30</v>
      </c>
    </row>
    <row r="12" spans="1:35">
      <c r="A12" s="1"/>
      <c r="B12" s="4"/>
      <c r="C12" s="5"/>
      <c r="D12" s="7"/>
      <c r="E12" s="47"/>
      <c r="F12" s="12"/>
      <c r="G12" s="13"/>
      <c r="H12" s="13"/>
      <c r="I12" s="13"/>
      <c r="J12" s="13"/>
      <c r="K12" s="13"/>
      <c r="L12" s="13"/>
      <c r="M12" s="7"/>
      <c r="N12" s="50"/>
      <c r="O12" s="14"/>
      <c r="P12" s="13"/>
      <c r="Q12" s="13"/>
      <c r="R12" s="13"/>
      <c r="S12" s="13"/>
      <c r="T12" s="13"/>
      <c r="U12" s="13"/>
      <c r="V12" s="13"/>
      <c r="W12" s="7"/>
      <c r="X12" s="50"/>
      <c r="Y12" s="14"/>
      <c r="Z12" s="13"/>
      <c r="AA12" s="13"/>
      <c r="AB12" s="13"/>
      <c r="AC12" s="13"/>
      <c r="AD12" s="13"/>
      <c r="AE12" s="13"/>
      <c r="AF12" s="13"/>
      <c r="AG12" s="7"/>
      <c r="AH12" s="50"/>
      <c r="AI12" s="14"/>
    </row>
    <row r="13" spans="1:35" s="11" customFormat="1" ht="24.9" customHeight="1">
      <c r="A13" s="8"/>
      <c r="B13" s="15" t="s">
        <v>85</v>
      </c>
      <c r="C13" s="15"/>
      <c r="D13" s="16"/>
      <c r="E13" s="46"/>
      <c r="F13" s="16"/>
      <c r="G13" s="16"/>
      <c r="H13" s="16"/>
      <c r="I13" s="16"/>
      <c r="J13" s="16"/>
      <c r="K13" s="16"/>
      <c r="L13" s="16"/>
      <c r="M13" s="16"/>
      <c r="N13" s="46"/>
      <c r="O13" s="16"/>
      <c r="P13" s="16"/>
      <c r="Q13" s="16"/>
      <c r="R13" s="16"/>
      <c r="S13" s="16"/>
      <c r="T13" s="16"/>
      <c r="U13" s="16"/>
      <c r="V13" s="16"/>
      <c r="W13" s="16"/>
      <c r="X13" s="46"/>
      <c r="Y13" s="16"/>
      <c r="Z13" s="16"/>
      <c r="AA13" s="16"/>
      <c r="AB13" s="16"/>
      <c r="AC13" s="16"/>
      <c r="AD13" s="16"/>
      <c r="AE13" s="16"/>
      <c r="AF13" s="16"/>
      <c r="AG13" s="16"/>
      <c r="AH13" s="46"/>
      <c r="AI13" s="16"/>
    </row>
    <row r="14" spans="1:35">
      <c r="A14" s="1"/>
      <c r="B14" s="17"/>
      <c r="C14" s="18"/>
      <c r="D14" s="19"/>
      <c r="E14" s="48"/>
      <c r="F14" s="40"/>
      <c r="G14" s="41"/>
      <c r="H14" s="41"/>
      <c r="I14" s="41"/>
      <c r="J14" s="41"/>
      <c r="K14" s="41"/>
      <c r="L14" s="41"/>
      <c r="M14" s="35"/>
      <c r="N14" s="48"/>
      <c r="O14" s="40"/>
      <c r="P14" s="40"/>
      <c r="Q14" s="40"/>
      <c r="R14" s="40"/>
      <c r="S14" s="40"/>
      <c r="T14" s="41"/>
      <c r="U14" s="41"/>
      <c r="V14" s="41"/>
      <c r="W14" s="35"/>
      <c r="X14" s="48"/>
      <c r="Y14" s="40"/>
      <c r="Z14" s="40"/>
      <c r="AA14" s="41"/>
      <c r="AB14" s="41"/>
      <c r="AC14" s="41"/>
      <c r="AD14" s="41"/>
      <c r="AE14" s="41"/>
      <c r="AF14" s="41"/>
      <c r="AG14" s="35"/>
      <c r="AH14" s="48"/>
      <c r="AI14" s="40"/>
    </row>
    <row r="15" spans="1:35">
      <c r="A15" s="1"/>
      <c r="B15" s="17"/>
      <c r="C15" s="18"/>
      <c r="D15" s="19"/>
      <c r="E15" s="48"/>
      <c r="F15" s="40"/>
      <c r="G15" s="41"/>
      <c r="H15" s="41"/>
      <c r="I15" s="41"/>
      <c r="J15" s="41"/>
      <c r="K15" s="41"/>
      <c r="L15" s="41"/>
      <c r="M15" s="41"/>
      <c r="N15" s="48"/>
      <c r="O15" s="41"/>
      <c r="P15" s="41"/>
      <c r="Q15" s="41"/>
      <c r="R15" s="41"/>
      <c r="S15" s="41"/>
      <c r="T15" s="41"/>
      <c r="U15" s="41"/>
      <c r="V15" s="41"/>
      <c r="W15" s="41"/>
      <c r="X15" s="48"/>
      <c r="Y15" s="41"/>
      <c r="Z15" s="41"/>
      <c r="AA15" s="41"/>
      <c r="AB15" s="41"/>
      <c r="AC15" s="41"/>
      <c r="AD15" s="41"/>
      <c r="AE15" s="41"/>
      <c r="AF15" s="41"/>
      <c r="AG15" s="41"/>
      <c r="AH15" s="48"/>
      <c r="AI15" s="41"/>
    </row>
    <row r="16" spans="1:35">
      <c r="A16" s="1"/>
      <c r="B16" s="17"/>
      <c r="C16" s="18"/>
      <c r="D16" s="19"/>
      <c r="E16" s="48"/>
      <c r="F16" s="40"/>
      <c r="G16" s="41"/>
      <c r="H16" s="41"/>
      <c r="I16" s="41"/>
      <c r="J16" s="41"/>
      <c r="K16" s="41"/>
      <c r="L16" s="41"/>
      <c r="M16" s="35"/>
      <c r="N16" s="48"/>
      <c r="O16" s="40"/>
      <c r="P16" s="41"/>
      <c r="Q16" s="41"/>
      <c r="R16" s="41"/>
      <c r="S16" s="41"/>
      <c r="T16" s="41"/>
      <c r="U16" s="41"/>
      <c r="V16" s="41"/>
      <c r="W16" s="35"/>
      <c r="X16" s="48"/>
      <c r="Y16" s="40"/>
      <c r="Z16" s="41"/>
      <c r="AA16" s="41"/>
      <c r="AB16" s="41"/>
      <c r="AC16" s="41"/>
      <c r="AD16" s="41"/>
      <c r="AE16" s="41"/>
      <c r="AF16" s="41"/>
      <c r="AG16" s="35"/>
      <c r="AH16" s="48"/>
      <c r="AI16" s="40"/>
    </row>
    <row r="17" spans="1:37">
      <c r="A17" s="1"/>
      <c r="B17" s="17"/>
      <c r="C17" s="18"/>
      <c r="D17" s="19"/>
      <c r="E17" s="48"/>
      <c r="F17" s="40"/>
      <c r="G17" s="41"/>
      <c r="H17" s="41"/>
      <c r="I17" s="41"/>
      <c r="J17" s="41"/>
      <c r="K17" s="41"/>
      <c r="L17" s="41"/>
      <c r="M17" s="35"/>
      <c r="N17" s="48"/>
      <c r="O17" s="40"/>
      <c r="P17" s="41"/>
      <c r="Q17" s="41"/>
      <c r="R17" s="41"/>
      <c r="S17" s="41"/>
      <c r="T17" s="41"/>
      <c r="U17" s="41"/>
      <c r="V17" s="41"/>
      <c r="W17" s="35"/>
      <c r="X17" s="48"/>
      <c r="Y17" s="40"/>
      <c r="Z17" s="41"/>
      <c r="AA17" s="41"/>
      <c r="AB17" s="41"/>
      <c r="AC17" s="41"/>
      <c r="AD17" s="41"/>
      <c r="AE17" s="41"/>
      <c r="AF17" s="41"/>
      <c r="AG17" s="35"/>
      <c r="AH17" s="48"/>
      <c r="AI17" s="40"/>
    </row>
    <row r="18" spans="1:37">
      <c r="A18" s="1"/>
      <c r="B18" s="17"/>
      <c r="C18" s="18"/>
      <c r="D18" s="19"/>
      <c r="E18" s="48"/>
      <c r="F18" s="40"/>
      <c r="G18" s="41"/>
      <c r="H18" s="41"/>
      <c r="I18" s="41"/>
      <c r="J18" s="41"/>
      <c r="K18" s="41"/>
      <c r="L18" s="41"/>
      <c r="M18" s="35"/>
      <c r="N18" s="48"/>
      <c r="O18" s="40"/>
      <c r="P18" s="41"/>
      <c r="Q18" s="41"/>
      <c r="R18" s="41"/>
      <c r="S18" s="41"/>
      <c r="T18" s="41"/>
      <c r="U18" s="41"/>
      <c r="V18" s="41"/>
      <c r="W18" s="35"/>
      <c r="X18" s="48"/>
      <c r="Y18" s="40"/>
      <c r="Z18" s="41"/>
      <c r="AA18" s="41"/>
      <c r="AB18" s="41"/>
      <c r="AC18" s="41"/>
      <c r="AD18" s="41"/>
      <c r="AE18" s="41"/>
      <c r="AF18" s="41"/>
      <c r="AG18" s="35"/>
      <c r="AH18" s="48"/>
      <c r="AI18" s="40"/>
      <c r="AK18" s="20"/>
    </row>
    <row r="19" spans="1:37">
      <c r="A19" s="1"/>
      <c r="B19" s="17"/>
      <c r="C19" s="18"/>
      <c r="D19" s="19"/>
      <c r="E19" s="48"/>
      <c r="F19" s="40"/>
      <c r="G19" s="41"/>
      <c r="H19" s="41"/>
      <c r="I19" s="41"/>
      <c r="J19" s="41"/>
      <c r="K19" s="41"/>
      <c r="L19" s="41"/>
      <c r="M19" s="35"/>
      <c r="N19" s="48"/>
      <c r="O19" s="40"/>
      <c r="P19" s="41"/>
      <c r="Q19" s="41"/>
      <c r="R19" s="41"/>
      <c r="S19" s="41"/>
      <c r="T19" s="41"/>
      <c r="U19" s="41"/>
      <c r="V19" s="41"/>
      <c r="W19" s="35"/>
      <c r="X19" s="48"/>
      <c r="Y19" s="40"/>
      <c r="Z19" s="41"/>
      <c r="AA19" s="41"/>
      <c r="AB19" s="41"/>
      <c r="AC19" s="41"/>
      <c r="AD19" s="41"/>
      <c r="AE19" s="41"/>
      <c r="AF19" s="41"/>
      <c r="AG19" s="35"/>
      <c r="AH19" s="48"/>
      <c r="AI19" s="40"/>
      <c r="AK19" s="20"/>
    </row>
    <row r="20" spans="1:37">
      <c r="A20" s="1"/>
      <c r="B20" s="17"/>
      <c r="C20" s="18"/>
      <c r="D20" s="19"/>
      <c r="E20" s="48"/>
      <c r="F20" s="40"/>
      <c r="G20" s="41"/>
      <c r="H20" s="41"/>
      <c r="I20" s="41"/>
      <c r="J20" s="41"/>
      <c r="K20" s="41"/>
      <c r="L20" s="41"/>
      <c r="M20" s="35"/>
      <c r="N20" s="48"/>
      <c r="O20" s="40"/>
      <c r="P20" s="41"/>
      <c r="Q20" s="41"/>
      <c r="R20" s="41"/>
      <c r="S20" s="41"/>
      <c r="T20" s="41"/>
      <c r="U20" s="41"/>
      <c r="V20" s="41"/>
      <c r="W20" s="35"/>
      <c r="X20" s="48"/>
      <c r="Y20" s="40"/>
      <c r="Z20" s="41"/>
      <c r="AA20" s="41"/>
      <c r="AB20" s="41"/>
      <c r="AC20" s="41"/>
      <c r="AD20" s="41"/>
      <c r="AE20" s="41"/>
      <c r="AF20" s="41"/>
      <c r="AG20" s="35"/>
      <c r="AH20" s="48"/>
      <c r="AI20" s="40"/>
      <c r="AK20" s="20"/>
    </row>
    <row r="21" spans="1:37">
      <c r="A21" s="1"/>
      <c r="B21" s="21" t="s">
        <v>7</v>
      </c>
      <c r="C21" s="22">
        <v>0.01</v>
      </c>
      <c r="D21" s="23"/>
      <c r="E21" s="48"/>
      <c r="F21" s="42">
        <f>E21*(1+$C21)</f>
        <v>0</v>
      </c>
      <c r="G21" s="43">
        <f>F21*(1+$C21)</f>
        <v>0</v>
      </c>
      <c r="H21" s="43">
        <f t="shared" ref="H21:Q21" si="4">G21*(1+$C21)</f>
        <v>0</v>
      </c>
      <c r="I21" s="43">
        <f t="shared" si="4"/>
        <v>0</v>
      </c>
      <c r="J21" s="43">
        <f t="shared" si="4"/>
        <v>0</v>
      </c>
      <c r="K21" s="43">
        <f t="shared" si="4"/>
        <v>0</v>
      </c>
      <c r="L21" s="43">
        <f t="shared" si="4"/>
        <v>0</v>
      </c>
      <c r="M21" s="44">
        <f t="shared" si="4"/>
        <v>0</v>
      </c>
      <c r="N21" s="48">
        <f t="shared" si="4"/>
        <v>0</v>
      </c>
      <c r="O21" s="42">
        <f t="shared" si="4"/>
        <v>0</v>
      </c>
      <c r="P21" s="43">
        <f t="shared" si="4"/>
        <v>0</v>
      </c>
      <c r="Q21" s="43">
        <f t="shared" si="4"/>
        <v>0</v>
      </c>
      <c r="R21" s="43">
        <f>Q21*0.9</f>
        <v>0</v>
      </c>
      <c r="S21" s="43">
        <f t="shared" ref="S21" si="5">R21*(1+$C21)</f>
        <v>0</v>
      </c>
      <c r="T21" s="43">
        <f>S21*0.9</f>
        <v>0</v>
      </c>
      <c r="U21" s="43">
        <f t="shared" ref="U21:AI21" si="6">T21*(1+$C21)</f>
        <v>0</v>
      </c>
      <c r="V21" s="43">
        <f t="shared" si="6"/>
        <v>0</v>
      </c>
      <c r="W21" s="44">
        <f t="shared" si="6"/>
        <v>0</v>
      </c>
      <c r="X21" s="48">
        <f t="shared" si="6"/>
        <v>0</v>
      </c>
      <c r="Y21" s="42">
        <f t="shared" si="6"/>
        <v>0</v>
      </c>
      <c r="Z21" s="43">
        <f t="shared" si="6"/>
        <v>0</v>
      </c>
      <c r="AA21" s="43">
        <f t="shared" si="6"/>
        <v>0</v>
      </c>
      <c r="AB21" s="43">
        <f t="shared" si="6"/>
        <v>0</v>
      </c>
      <c r="AC21" s="43">
        <f t="shared" si="6"/>
        <v>0</v>
      </c>
      <c r="AD21" s="43">
        <f t="shared" si="6"/>
        <v>0</v>
      </c>
      <c r="AE21" s="43">
        <f t="shared" si="6"/>
        <v>0</v>
      </c>
      <c r="AF21" s="43">
        <f t="shared" si="6"/>
        <v>0</v>
      </c>
      <c r="AG21" s="44">
        <f t="shared" si="6"/>
        <v>0</v>
      </c>
      <c r="AH21" s="48">
        <f t="shared" si="6"/>
        <v>0</v>
      </c>
      <c r="AI21" s="42">
        <f t="shared" si="6"/>
        <v>0</v>
      </c>
      <c r="AK21" s="20"/>
    </row>
    <row r="22" spans="1:37">
      <c r="A22" s="1"/>
      <c r="B22" s="21" t="s">
        <v>8</v>
      </c>
      <c r="C22" s="22">
        <v>0.01</v>
      </c>
      <c r="D22" s="23"/>
      <c r="E22" s="48"/>
      <c r="F22" s="42">
        <f t="shared" ref="F22:AI22" si="7">E22*(1+$C22)</f>
        <v>0</v>
      </c>
      <c r="G22" s="43">
        <f t="shared" si="7"/>
        <v>0</v>
      </c>
      <c r="H22" s="43">
        <f t="shared" si="7"/>
        <v>0</v>
      </c>
      <c r="I22" s="43">
        <f t="shared" si="7"/>
        <v>0</v>
      </c>
      <c r="J22" s="43">
        <f t="shared" si="7"/>
        <v>0</v>
      </c>
      <c r="K22" s="43">
        <f t="shared" si="7"/>
        <v>0</v>
      </c>
      <c r="L22" s="43">
        <f t="shared" si="7"/>
        <v>0</v>
      </c>
      <c r="M22" s="44">
        <f t="shared" si="7"/>
        <v>0</v>
      </c>
      <c r="N22" s="48">
        <f t="shared" si="7"/>
        <v>0</v>
      </c>
      <c r="O22" s="42">
        <f t="shared" si="7"/>
        <v>0</v>
      </c>
      <c r="P22" s="43">
        <f t="shared" si="7"/>
        <v>0</v>
      </c>
      <c r="Q22" s="43">
        <f t="shared" si="7"/>
        <v>0</v>
      </c>
      <c r="R22" s="43">
        <f t="shared" si="7"/>
        <v>0</v>
      </c>
      <c r="S22" s="43">
        <f t="shared" si="7"/>
        <v>0</v>
      </c>
      <c r="T22" s="43">
        <f t="shared" si="7"/>
        <v>0</v>
      </c>
      <c r="U22" s="43">
        <f t="shared" si="7"/>
        <v>0</v>
      </c>
      <c r="V22" s="43">
        <f t="shared" si="7"/>
        <v>0</v>
      </c>
      <c r="W22" s="44">
        <f t="shared" si="7"/>
        <v>0</v>
      </c>
      <c r="X22" s="48">
        <f t="shared" si="7"/>
        <v>0</v>
      </c>
      <c r="Y22" s="42">
        <f t="shared" si="7"/>
        <v>0</v>
      </c>
      <c r="Z22" s="43">
        <f t="shared" si="7"/>
        <v>0</v>
      </c>
      <c r="AA22" s="43">
        <f t="shared" si="7"/>
        <v>0</v>
      </c>
      <c r="AB22" s="43">
        <f t="shared" si="7"/>
        <v>0</v>
      </c>
      <c r="AC22" s="43">
        <f t="shared" si="7"/>
        <v>0</v>
      </c>
      <c r="AD22" s="43">
        <f t="shared" si="7"/>
        <v>0</v>
      </c>
      <c r="AE22" s="43">
        <f t="shared" si="7"/>
        <v>0</v>
      </c>
      <c r="AF22" s="43">
        <f t="shared" si="7"/>
        <v>0</v>
      </c>
      <c r="AG22" s="44">
        <f t="shared" si="7"/>
        <v>0</v>
      </c>
      <c r="AH22" s="48">
        <f t="shared" si="7"/>
        <v>0</v>
      </c>
      <c r="AI22" s="42">
        <f t="shared" si="7"/>
        <v>0</v>
      </c>
    </row>
    <row r="23" spans="1:37">
      <c r="A23" s="1"/>
      <c r="B23" s="21" t="s">
        <v>9</v>
      </c>
      <c r="C23" s="22"/>
      <c r="D23" s="23"/>
      <c r="E23" s="48"/>
      <c r="F23" s="42"/>
      <c r="G23" s="43"/>
      <c r="H23" s="43"/>
      <c r="I23" s="43"/>
      <c r="J23" s="43"/>
      <c r="K23" s="43"/>
      <c r="L23" s="43"/>
      <c r="M23" s="44"/>
      <c r="N23" s="48"/>
      <c r="O23" s="42"/>
      <c r="P23" s="43"/>
      <c r="Q23" s="43"/>
      <c r="R23" s="43"/>
      <c r="S23" s="43"/>
      <c r="T23" s="43"/>
      <c r="U23" s="43"/>
      <c r="V23" s="43"/>
      <c r="W23" s="44"/>
      <c r="X23" s="48"/>
      <c r="Y23" s="42"/>
      <c r="Z23" s="43"/>
      <c r="AA23" s="43"/>
      <c r="AB23" s="43"/>
      <c r="AC23" s="43"/>
      <c r="AD23" s="43"/>
      <c r="AE23" s="43"/>
      <c r="AF23" s="43"/>
      <c r="AG23" s="44"/>
      <c r="AH23" s="48"/>
      <c r="AI23" s="42"/>
      <c r="AK23" s="20"/>
    </row>
    <row r="24" spans="1:37">
      <c r="A24" s="1"/>
      <c r="B24" s="21" t="s">
        <v>10</v>
      </c>
      <c r="C24" s="22"/>
      <c r="D24" s="23"/>
      <c r="E24" s="48"/>
      <c r="F24" s="42"/>
      <c r="G24" s="43"/>
      <c r="H24" s="43"/>
      <c r="I24" s="43"/>
      <c r="J24" s="43"/>
      <c r="K24" s="43"/>
      <c r="L24" s="43"/>
      <c r="M24" s="43"/>
      <c r="N24" s="48"/>
      <c r="O24" s="43"/>
      <c r="P24" s="43"/>
      <c r="Q24" s="43"/>
      <c r="R24" s="43"/>
      <c r="S24" s="43"/>
      <c r="T24" s="43"/>
      <c r="U24" s="43"/>
      <c r="V24" s="43"/>
      <c r="W24" s="43"/>
      <c r="X24" s="48"/>
      <c r="Y24" s="42"/>
      <c r="Z24" s="43"/>
      <c r="AA24" s="43"/>
      <c r="AB24" s="43"/>
      <c r="AC24" s="43"/>
      <c r="AD24" s="43"/>
      <c r="AE24" s="43"/>
      <c r="AF24" s="43"/>
      <c r="AG24" s="44"/>
      <c r="AH24" s="48"/>
      <c r="AI24" s="42"/>
      <c r="AK24" s="20"/>
    </row>
    <row r="25" spans="1:37">
      <c r="A25" s="1"/>
      <c r="B25" s="21" t="s">
        <v>11</v>
      </c>
      <c r="C25" s="24"/>
      <c r="D25" s="23"/>
      <c r="E25" s="48"/>
      <c r="F25" s="42"/>
      <c r="G25" s="43"/>
      <c r="H25" s="43"/>
      <c r="I25" s="43"/>
      <c r="J25" s="43"/>
      <c r="K25" s="43"/>
      <c r="L25" s="43"/>
      <c r="M25" s="44"/>
      <c r="N25" s="48"/>
      <c r="O25" s="42"/>
      <c r="P25" s="43"/>
      <c r="Q25" s="43"/>
      <c r="R25" s="43"/>
      <c r="S25" s="43"/>
      <c r="T25" s="43"/>
      <c r="U25" s="43"/>
      <c r="V25" s="43"/>
      <c r="W25" s="44"/>
      <c r="X25" s="48"/>
      <c r="Y25" s="42"/>
      <c r="Z25" s="43"/>
      <c r="AA25" s="43"/>
      <c r="AB25" s="43"/>
      <c r="AC25" s="43"/>
      <c r="AD25" s="43"/>
      <c r="AE25" s="43"/>
      <c r="AF25" s="43"/>
      <c r="AG25" s="44"/>
      <c r="AH25" s="48"/>
      <c r="AI25" s="42"/>
      <c r="AK25" s="20"/>
    </row>
    <row r="26" spans="1:37">
      <c r="A26" s="1"/>
      <c r="B26" s="21" t="s">
        <v>99</v>
      </c>
      <c r="C26" s="22"/>
      <c r="D26" s="23"/>
      <c r="E26" s="48"/>
      <c r="F26" s="42"/>
      <c r="G26" s="43"/>
      <c r="H26" s="43"/>
      <c r="I26" s="43"/>
      <c r="J26" s="43"/>
      <c r="K26" s="43"/>
      <c r="L26" s="43"/>
      <c r="M26" s="44"/>
      <c r="N26" s="48"/>
      <c r="O26" s="42"/>
      <c r="P26" s="43"/>
      <c r="Q26" s="43"/>
      <c r="R26" s="43"/>
      <c r="S26" s="43"/>
      <c r="T26" s="43"/>
      <c r="U26" s="43"/>
      <c r="V26" s="43"/>
      <c r="W26" s="44"/>
      <c r="X26" s="48"/>
      <c r="Y26" s="44"/>
      <c r="Z26" s="44"/>
      <c r="AA26" s="44"/>
      <c r="AB26" s="44"/>
      <c r="AC26" s="44"/>
      <c r="AD26" s="44"/>
      <c r="AE26" s="44"/>
      <c r="AF26" s="44"/>
      <c r="AG26" s="44"/>
      <c r="AH26" s="48"/>
      <c r="AI26" s="44"/>
      <c r="AK26" s="20"/>
    </row>
    <row r="27" spans="1:37">
      <c r="A27" s="1"/>
      <c r="B27" s="21"/>
      <c r="C27" s="22"/>
      <c r="D27" s="23"/>
      <c r="E27" s="48"/>
      <c r="F27" s="42"/>
      <c r="G27" s="43"/>
      <c r="H27" s="43"/>
      <c r="I27" s="43"/>
      <c r="J27" s="43"/>
      <c r="K27" s="43"/>
      <c r="L27" s="43"/>
      <c r="M27" s="44"/>
      <c r="N27" s="48"/>
      <c r="O27" s="42"/>
      <c r="P27" s="43"/>
      <c r="Q27" s="43"/>
      <c r="R27" s="43"/>
      <c r="S27" s="43"/>
      <c r="T27" s="43"/>
      <c r="U27" s="43"/>
      <c r="V27" s="43"/>
      <c r="W27" s="44"/>
      <c r="X27" s="48"/>
      <c r="Y27" s="44"/>
      <c r="Z27" s="44"/>
      <c r="AA27" s="44"/>
      <c r="AB27" s="44"/>
      <c r="AC27" s="44"/>
      <c r="AD27" s="44"/>
      <c r="AE27" s="44"/>
      <c r="AF27" s="44"/>
      <c r="AG27" s="44"/>
      <c r="AH27" s="48"/>
      <c r="AI27" s="44"/>
      <c r="AK27" s="20"/>
    </row>
    <row r="28" spans="1:37">
      <c r="A28" s="1"/>
      <c r="B28" s="21"/>
      <c r="C28" s="22"/>
      <c r="D28" s="23"/>
      <c r="E28" s="48"/>
      <c r="F28" s="42"/>
      <c r="G28" s="43"/>
      <c r="H28" s="43"/>
      <c r="I28" s="43"/>
      <c r="J28" s="43"/>
      <c r="K28" s="43"/>
      <c r="L28" s="43"/>
      <c r="M28" s="44"/>
      <c r="N28" s="48"/>
      <c r="O28" s="42"/>
      <c r="P28" s="43"/>
      <c r="Q28" s="43"/>
      <c r="R28" s="43"/>
      <c r="S28" s="43"/>
      <c r="T28" s="43"/>
      <c r="U28" s="43"/>
      <c r="V28" s="43"/>
      <c r="W28" s="44"/>
      <c r="X28" s="48"/>
      <c r="Y28" s="44"/>
      <c r="Z28" s="44"/>
      <c r="AA28" s="44"/>
      <c r="AB28" s="44"/>
      <c r="AC28" s="44"/>
      <c r="AD28" s="44"/>
      <c r="AE28" s="44"/>
      <c r="AF28" s="44"/>
      <c r="AG28" s="44"/>
      <c r="AH28" s="51"/>
      <c r="AI28" s="44"/>
      <c r="AK28" s="20"/>
    </row>
    <row r="29" spans="1:37">
      <c r="A29" s="1"/>
      <c r="B29" s="21"/>
      <c r="C29" s="22"/>
      <c r="D29" s="23"/>
      <c r="E29" s="48"/>
      <c r="F29" s="42"/>
      <c r="G29" s="43"/>
      <c r="H29" s="43"/>
      <c r="I29" s="43"/>
      <c r="J29" s="43"/>
      <c r="K29" s="43"/>
      <c r="L29" s="43"/>
      <c r="M29" s="44"/>
      <c r="N29" s="48"/>
      <c r="O29" s="42"/>
      <c r="P29" s="43"/>
      <c r="Q29" s="43"/>
      <c r="R29" s="43"/>
      <c r="S29" s="43"/>
      <c r="T29" s="43"/>
      <c r="U29" s="43"/>
      <c r="V29" s="43"/>
      <c r="W29" s="44"/>
      <c r="X29" s="48"/>
      <c r="Y29" s="44"/>
      <c r="Z29" s="44"/>
      <c r="AA29" s="44"/>
      <c r="AB29" s="44"/>
      <c r="AC29" s="44"/>
      <c r="AD29" s="44"/>
      <c r="AE29" s="44"/>
      <c r="AF29" s="44"/>
      <c r="AG29" s="44"/>
      <c r="AH29" s="51"/>
      <c r="AI29" s="44"/>
      <c r="AK29" s="20"/>
    </row>
    <row r="30" spans="1:37">
      <c r="A30" s="1"/>
      <c r="B30" s="111"/>
      <c r="C30" s="112"/>
      <c r="D30" s="113"/>
      <c r="E30" s="114"/>
      <c r="F30" s="115"/>
      <c r="G30" s="116"/>
      <c r="H30" s="116"/>
      <c r="I30" s="116"/>
      <c r="J30" s="116"/>
      <c r="K30" s="116"/>
      <c r="L30" s="116"/>
      <c r="M30" s="117"/>
      <c r="N30" s="114"/>
      <c r="O30" s="115"/>
      <c r="P30" s="116"/>
      <c r="Q30" s="116"/>
      <c r="R30" s="116"/>
      <c r="S30" s="116"/>
      <c r="T30" s="116"/>
      <c r="U30" s="116"/>
      <c r="V30" s="116"/>
      <c r="W30" s="117"/>
      <c r="X30" s="114"/>
      <c r="Y30" s="117"/>
      <c r="Z30" s="117"/>
      <c r="AA30" s="117"/>
      <c r="AB30" s="117"/>
      <c r="AC30" s="117"/>
      <c r="AD30" s="117"/>
      <c r="AE30" s="117"/>
      <c r="AF30" s="117"/>
      <c r="AG30" s="117"/>
      <c r="AH30" s="114"/>
      <c r="AI30" s="117"/>
      <c r="AJ30" s="20"/>
      <c r="AK30" s="20"/>
    </row>
    <row r="31" spans="1:37">
      <c r="A31" s="1"/>
      <c r="B31" s="119" t="s">
        <v>0</v>
      </c>
      <c r="C31" s="120"/>
      <c r="D31" s="121"/>
      <c r="E31" s="122">
        <f t="shared" ref="E31:AI31" si="8">SUM(E14:E30)</f>
        <v>0</v>
      </c>
      <c r="F31" s="123">
        <f t="shared" si="8"/>
        <v>0</v>
      </c>
      <c r="G31" s="122">
        <f t="shared" si="8"/>
        <v>0</v>
      </c>
      <c r="H31" s="122">
        <f t="shared" si="8"/>
        <v>0</v>
      </c>
      <c r="I31" s="122">
        <f t="shared" si="8"/>
        <v>0</v>
      </c>
      <c r="J31" s="122">
        <f t="shared" si="8"/>
        <v>0</v>
      </c>
      <c r="K31" s="122">
        <f t="shared" si="8"/>
        <v>0</v>
      </c>
      <c r="L31" s="122">
        <f t="shared" si="8"/>
        <v>0</v>
      </c>
      <c r="M31" s="124">
        <f t="shared" si="8"/>
        <v>0</v>
      </c>
      <c r="N31" s="122">
        <f t="shared" si="8"/>
        <v>0</v>
      </c>
      <c r="O31" s="123">
        <f t="shared" si="8"/>
        <v>0</v>
      </c>
      <c r="P31" s="122">
        <f t="shared" si="8"/>
        <v>0</v>
      </c>
      <c r="Q31" s="122">
        <f t="shared" si="8"/>
        <v>0</v>
      </c>
      <c r="R31" s="122">
        <f t="shared" si="8"/>
        <v>0</v>
      </c>
      <c r="S31" s="122">
        <f t="shared" si="8"/>
        <v>0</v>
      </c>
      <c r="T31" s="122">
        <f t="shared" si="8"/>
        <v>0</v>
      </c>
      <c r="U31" s="122">
        <f t="shared" si="8"/>
        <v>0</v>
      </c>
      <c r="V31" s="122">
        <f t="shared" si="8"/>
        <v>0</v>
      </c>
      <c r="W31" s="124">
        <f t="shared" si="8"/>
        <v>0</v>
      </c>
      <c r="X31" s="122">
        <f t="shared" si="8"/>
        <v>0</v>
      </c>
      <c r="Y31" s="123">
        <f t="shared" si="8"/>
        <v>0</v>
      </c>
      <c r="Z31" s="122">
        <f t="shared" si="8"/>
        <v>0</v>
      </c>
      <c r="AA31" s="122">
        <f t="shared" si="8"/>
        <v>0</v>
      </c>
      <c r="AB31" s="122">
        <f t="shared" si="8"/>
        <v>0</v>
      </c>
      <c r="AC31" s="122">
        <f t="shared" si="8"/>
        <v>0</v>
      </c>
      <c r="AD31" s="122">
        <f t="shared" si="8"/>
        <v>0</v>
      </c>
      <c r="AE31" s="122">
        <f t="shared" si="8"/>
        <v>0</v>
      </c>
      <c r="AF31" s="122">
        <f t="shared" si="8"/>
        <v>0</v>
      </c>
      <c r="AG31" s="124">
        <f t="shared" si="8"/>
        <v>0</v>
      </c>
      <c r="AH31" s="122">
        <f t="shared" si="8"/>
        <v>0</v>
      </c>
      <c r="AI31" s="123">
        <f t="shared" si="8"/>
        <v>0</v>
      </c>
      <c r="AJ31" s="20"/>
    </row>
    <row r="32" spans="1:37">
      <c r="A32" s="1"/>
      <c r="B32" s="125" t="s">
        <v>97</v>
      </c>
      <c r="C32" s="126"/>
      <c r="D32" s="127"/>
      <c r="E32" s="122">
        <f>SUM(E31:I31)</f>
        <v>0</v>
      </c>
      <c r="F32" s="128">
        <f t="shared" ref="F32:AE32" si="9">SUM(F31:J31)</f>
        <v>0</v>
      </c>
      <c r="G32" s="128">
        <f t="shared" si="9"/>
        <v>0</v>
      </c>
      <c r="H32" s="128">
        <f t="shared" si="9"/>
        <v>0</v>
      </c>
      <c r="I32" s="128">
        <f t="shared" si="9"/>
        <v>0</v>
      </c>
      <c r="J32" s="128">
        <f t="shared" si="9"/>
        <v>0</v>
      </c>
      <c r="K32" s="128">
        <f t="shared" si="9"/>
        <v>0</v>
      </c>
      <c r="L32" s="128">
        <f t="shared" si="9"/>
        <v>0</v>
      </c>
      <c r="M32" s="128">
        <f t="shared" si="9"/>
        <v>0</v>
      </c>
      <c r="N32" s="122">
        <f t="shared" si="9"/>
        <v>0</v>
      </c>
      <c r="O32" s="128">
        <f t="shared" si="9"/>
        <v>0</v>
      </c>
      <c r="P32" s="128">
        <f t="shared" si="9"/>
        <v>0</v>
      </c>
      <c r="Q32" s="128">
        <f t="shared" si="9"/>
        <v>0</v>
      </c>
      <c r="R32" s="128">
        <f t="shared" si="9"/>
        <v>0</v>
      </c>
      <c r="S32" s="128">
        <f t="shared" si="9"/>
        <v>0</v>
      </c>
      <c r="T32" s="128">
        <f t="shared" si="9"/>
        <v>0</v>
      </c>
      <c r="U32" s="128">
        <f t="shared" si="9"/>
        <v>0</v>
      </c>
      <c r="V32" s="128">
        <f t="shared" si="9"/>
        <v>0</v>
      </c>
      <c r="W32" s="128">
        <f t="shared" si="9"/>
        <v>0</v>
      </c>
      <c r="X32" s="122">
        <f t="shared" si="9"/>
        <v>0</v>
      </c>
      <c r="Y32" s="128">
        <f t="shared" si="9"/>
        <v>0</v>
      </c>
      <c r="Z32" s="128">
        <f t="shared" si="9"/>
        <v>0</v>
      </c>
      <c r="AA32" s="128">
        <f t="shared" si="9"/>
        <v>0</v>
      </c>
      <c r="AB32" s="128">
        <f t="shared" si="9"/>
        <v>0</v>
      </c>
      <c r="AC32" s="128">
        <f t="shared" si="9"/>
        <v>0</v>
      </c>
      <c r="AD32" s="128">
        <f t="shared" si="9"/>
        <v>0</v>
      </c>
      <c r="AE32" s="128">
        <f t="shared" si="9"/>
        <v>0</v>
      </c>
      <c r="AF32" s="128"/>
      <c r="AG32" s="128"/>
      <c r="AH32" s="122"/>
      <c r="AI32" s="128"/>
      <c r="AJ32" s="20"/>
    </row>
    <row r="33" spans="1:36">
      <c r="A33" s="1"/>
      <c r="B33" s="129" t="s">
        <v>95</v>
      </c>
      <c r="C33" s="130"/>
      <c r="D33" s="131"/>
      <c r="E33" s="122">
        <f>SUM(E14:E20)</f>
        <v>0</v>
      </c>
      <c r="F33" s="128">
        <f t="shared" ref="F33:AI33" si="10">SUM(F14:F20)</f>
        <v>0</v>
      </c>
      <c r="G33" s="128">
        <f t="shared" si="10"/>
        <v>0</v>
      </c>
      <c r="H33" s="128">
        <f t="shared" si="10"/>
        <v>0</v>
      </c>
      <c r="I33" s="128">
        <f t="shared" si="10"/>
        <v>0</v>
      </c>
      <c r="J33" s="128">
        <f t="shared" si="10"/>
        <v>0</v>
      </c>
      <c r="K33" s="128">
        <f t="shared" si="10"/>
        <v>0</v>
      </c>
      <c r="L33" s="128">
        <f t="shared" si="10"/>
        <v>0</v>
      </c>
      <c r="M33" s="128">
        <f t="shared" si="10"/>
        <v>0</v>
      </c>
      <c r="N33" s="122">
        <f t="shared" si="10"/>
        <v>0</v>
      </c>
      <c r="O33" s="128">
        <f t="shared" si="10"/>
        <v>0</v>
      </c>
      <c r="P33" s="128">
        <f t="shared" si="10"/>
        <v>0</v>
      </c>
      <c r="Q33" s="128">
        <f t="shared" si="10"/>
        <v>0</v>
      </c>
      <c r="R33" s="128">
        <f t="shared" si="10"/>
        <v>0</v>
      </c>
      <c r="S33" s="128">
        <f t="shared" si="10"/>
        <v>0</v>
      </c>
      <c r="T33" s="128">
        <f t="shared" si="10"/>
        <v>0</v>
      </c>
      <c r="U33" s="128">
        <f t="shared" si="10"/>
        <v>0</v>
      </c>
      <c r="V33" s="128">
        <f t="shared" si="10"/>
        <v>0</v>
      </c>
      <c r="W33" s="128">
        <f t="shared" si="10"/>
        <v>0</v>
      </c>
      <c r="X33" s="122">
        <f t="shared" si="10"/>
        <v>0</v>
      </c>
      <c r="Y33" s="128">
        <f t="shared" si="10"/>
        <v>0</v>
      </c>
      <c r="Z33" s="128">
        <f t="shared" si="10"/>
        <v>0</v>
      </c>
      <c r="AA33" s="128">
        <f t="shared" si="10"/>
        <v>0</v>
      </c>
      <c r="AB33" s="128">
        <f t="shared" si="10"/>
        <v>0</v>
      </c>
      <c r="AC33" s="128">
        <f t="shared" si="10"/>
        <v>0</v>
      </c>
      <c r="AD33" s="128">
        <f t="shared" si="10"/>
        <v>0</v>
      </c>
      <c r="AE33" s="128">
        <f t="shared" si="10"/>
        <v>0</v>
      </c>
      <c r="AF33" s="128">
        <f t="shared" si="10"/>
        <v>0</v>
      </c>
      <c r="AG33" s="128">
        <f t="shared" si="10"/>
        <v>0</v>
      </c>
      <c r="AH33" s="122">
        <f t="shared" si="10"/>
        <v>0</v>
      </c>
      <c r="AI33" s="128">
        <f t="shared" si="10"/>
        <v>0</v>
      </c>
      <c r="AJ33" s="20"/>
    </row>
    <row r="34" spans="1:36">
      <c r="A34" s="1"/>
      <c r="B34" s="132" t="s">
        <v>96</v>
      </c>
      <c r="C34" s="133"/>
      <c r="D34" s="134"/>
      <c r="E34" s="122">
        <f>SUM(E21:E30)</f>
        <v>0</v>
      </c>
      <c r="F34" s="128">
        <f t="shared" ref="F34:AI34" si="11">SUM(F21:F30)</f>
        <v>0</v>
      </c>
      <c r="G34" s="128">
        <f t="shared" si="11"/>
        <v>0</v>
      </c>
      <c r="H34" s="128">
        <f t="shared" si="11"/>
        <v>0</v>
      </c>
      <c r="I34" s="128">
        <f t="shared" si="11"/>
        <v>0</v>
      </c>
      <c r="J34" s="128">
        <f t="shared" si="11"/>
        <v>0</v>
      </c>
      <c r="K34" s="128">
        <f t="shared" si="11"/>
        <v>0</v>
      </c>
      <c r="L34" s="128">
        <f t="shared" si="11"/>
        <v>0</v>
      </c>
      <c r="M34" s="128">
        <f t="shared" si="11"/>
        <v>0</v>
      </c>
      <c r="N34" s="122">
        <f t="shared" si="11"/>
        <v>0</v>
      </c>
      <c r="O34" s="128">
        <f t="shared" si="11"/>
        <v>0</v>
      </c>
      <c r="P34" s="128">
        <f t="shared" si="11"/>
        <v>0</v>
      </c>
      <c r="Q34" s="128">
        <f t="shared" si="11"/>
        <v>0</v>
      </c>
      <c r="R34" s="128">
        <f t="shared" si="11"/>
        <v>0</v>
      </c>
      <c r="S34" s="128">
        <f t="shared" si="11"/>
        <v>0</v>
      </c>
      <c r="T34" s="128">
        <f t="shared" si="11"/>
        <v>0</v>
      </c>
      <c r="U34" s="128">
        <f t="shared" si="11"/>
        <v>0</v>
      </c>
      <c r="V34" s="128">
        <f t="shared" si="11"/>
        <v>0</v>
      </c>
      <c r="W34" s="128">
        <f t="shared" si="11"/>
        <v>0</v>
      </c>
      <c r="X34" s="122">
        <f t="shared" si="11"/>
        <v>0</v>
      </c>
      <c r="Y34" s="128">
        <f t="shared" si="11"/>
        <v>0</v>
      </c>
      <c r="Z34" s="128">
        <f t="shared" si="11"/>
        <v>0</v>
      </c>
      <c r="AA34" s="128">
        <f t="shared" si="11"/>
        <v>0</v>
      </c>
      <c r="AB34" s="128">
        <f t="shared" si="11"/>
        <v>0</v>
      </c>
      <c r="AC34" s="128">
        <f t="shared" si="11"/>
        <v>0</v>
      </c>
      <c r="AD34" s="128">
        <f t="shared" si="11"/>
        <v>0</v>
      </c>
      <c r="AE34" s="128">
        <f t="shared" si="11"/>
        <v>0</v>
      </c>
      <c r="AF34" s="128">
        <f t="shared" si="11"/>
        <v>0</v>
      </c>
      <c r="AG34" s="128">
        <f t="shared" si="11"/>
        <v>0</v>
      </c>
      <c r="AH34" s="122">
        <f t="shared" si="11"/>
        <v>0</v>
      </c>
      <c r="AI34" s="128">
        <f t="shared" si="11"/>
        <v>0</v>
      </c>
      <c r="AJ34" s="20"/>
    </row>
    <row r="35" spans="1:36" s="11" customFormat="1" ht="24.9" customHeight="1">
      <c r="A35" s="27"/>
      <c r="B35" s="15" t="s">
        <v>17</v>
      </c>
      <c r="C35" s="15"/>
      <c r="D35" s="16"/>
      <c r="E35" s="118"/>
      <c r="F35" s="16"/>
      <c r="G35" s="16"/>
      <c r="H35" s="16"/>
      <c r="I35" s="16"/>
      <c r="J35" s="16"/>
      <c r="K35" s="16"/>
      <c r="L35" s="16"/>
      <c r="M35" s="16"/>
      <c r="N35" s="118"/>
      <c r="O35" s="16"/>
      <c r="P35" s="16"/>
      <c r="Q35" s="16"/>
      <c r="R35" s="16"/>
      <c r="S35" s="16"/>
      <c r="T35" s="16"/>
      <c r="U35" s="16"/>
      <c r="V35" s="16"/>
      <c r="W35" s="16"/>
      <c r="X35" s="118"/>
      <c r="Y35" s="16"/>
      <c r="Z35" s="16"/>
      <c r="AA35" s="16"/>
      <c r="AB35" s="16"/>
      <c r="AC35" s="28"/>
      <c r="AD35" s="16"/>
      <c r="AE35" s="16"/>
      <c r="AF35" s="16"/>
      <c r="AG35" s="16"/>
      <c r="AH35" s="118"/>
      <c r="AI35" s="16"/>
    </row>
    <row r="36" spans="1:36">
      <c r="A36" s="29"/>
      <c r="B36" s="17" t="s">
        <v>6</v>
      </c>
      <c r="C36" s="33">
        <v>2E-3</v>
      </c>
      <c r="D36" s="35">
        <v>0</v>
      </c>
      <c r="E36" s="76">
        <f t="shared" ref="E36:AI36" si="12">D36*(1+$C$36)+E31-E42</f>
        <v>0</v>
      </c>
      <c r="F36" s="77">
        <f t="shared" si="12"/>
        <v>0</v>
      </c>
      <c r="G36" s="76">
        <f t="shared" si="12"/>
        <v>0</v>
      </c>
      <c r="H36" s="76">
        <f t="shared" si="12"/>
        <v>0</v>
      </c>
      <c r="I36" s="76">
        <f t="shared" si="12"/>
        <v>0</v>
      </c>
      <c r="J36" s="76">
        <f t="shared" si="12"/>
        <v>0</v>
      </c>
      <c r="K36" s="76">
        <f t="shared" si="12"/>
        <v>0</v>
      </c>
      <c r="L36" s="76">
        <f t="shared" si="12"/>
        <v>0</v>
      </c>
      <c r="M36" s="78">
        <f t="shared" si="12"/>
        <v>0</v>
      </c>
      <c r="N36" s="76">
        <f t="shared" si="12"/>
        <v>0</v>
      </c>
      <c r="O36" s="77">
        <f t="shared" si="12"/>
        <v>0</v>
      </c>
      <c r="P36" s="76">
        <f t="shared" si="12"/>
        <v>0</v>
      </c>
      <c r="Q36" s="76">
        <f t="shared" si="12"/>
        <v>0</v>
      </c>
      <c r="R36" s="76">
        <f t="shared" si="12"/>
        <v>0</v>
      </c>
      <c r="S36" s="76">
        <f t="shared" si="12"/>
        <v>0</v>
      </c>
      <c r="T36" s="76">
        <f t="shared" si="12"/>
        <v>0</v>
      </c>
      <c r="U36" s="76">
        <f t="shared" si="12"/>
        <v>0</v>
      </c>
      <c r="V36" s="76">
        <f t="shared" si="12"/>
        <v>0</v>
      </c>
      <c r="W36" s="78">
        <f t="shared" si="12"/>
        <v>0</v>
      </c>
      <c r="X36" s="76">
        <f t="shared" si="12"/>
        <v>0</v>
      </c>
      <c r="Y36" s="77">
        <f t="shared" si="12"/>
        <v>0</v>
      </c>
      <c r="Z36" s="76">
        <f t="shared" si="12"/>
        <v>0</v>
      </c>
      <c r="AA36" s="76">
        <f t="shared" si="12"/>
        <v>0</v>
      </c>
      <c r="AB36" s="76">
        <f t="shared" si="12"/>
        <v>0</v>
      </c>
      <c r="AC36" s="76">
        <f t="shared" si="12"/>
        <v>0</v>
      </c>
      <c r="AD36" s="76">
        <f t="shared" si="12"/>
        <v>0</v>
      </c>
      <c r="AE36" s="76">
        <f t="shared" si="12"/>
        <v>0</v>
      </c>
      <c r="AF36" s="76">
        <f t="shared" si="12"/>
        <v>0</v>
      </c>
      <c r="AG36" s="78">
        <f t="shared" si="12"/>
        <v>0</v>
      </c>
      <c r="AH36" s="76">
        <f t="shared" si="12"/>
        <v>0</v>
      </c>
      <c r="AI36" s="77">
        <f t="shared" si="12"/>
        <v>0</v>
      </c>
      <c r="AJ36" s="20"/>
    </row>
    <row r="37" spans="1:36">
      <c r="A37" s="29"/>
      <c r="B37" s="17" t="s">
        <v>4</v>
      </c>
      <c r="C37" s="30">
        <v>0.05</v>
      </c>
      <c r="D37" s="35">
        <v>0</v>
      </c>
      <c r="E37" s="76">
        <f t="shared" ref="E37:AI37" si="13">D37*(1+$C$37)+E42+E43</f>
        <v>0</v>
      </c>
      <c r="F37" s="77">
        <f t="shared" si="13"/>
        <v>0</v>
      </c>
      <c r="G37" s="76">
        <f t="shared" si="13"/>
        <v>0</v>
      </c>
      <c r="H37" s="76">
        <f t="shared" si="13"/>
        <v>0</v>
      </c>
      <c r="I37" s="76">
        <f t="shared" si="13"/>
        <v>0</v>
      </c>
      <c r="J37" s="76">
        <f t="shared" si="13"/>
        <v>0</v>
      </c>
      <c r="K37" s="76">
        <f t="shared" si="13"/>
        <v>0</v>
      </c>
      <c r="L37" s="76">
        <f t="shared" si="13"/>
        <v>0</v>
      </c>
      <c r="M37" s="78">
        <f t="shared" si="13"/>
        <v>0</v>
      </c>
      <c r="N37" s="76">
        <f t="shared" si="13"/>
        <v>0</v>
      </c>
      <c r="O37" s="77">
        <f t="shared" si="13"/>
        <v>0</v>
      </c>
      <c r="P37" s="76">
        <f t="shared" si="13"/>
        <v>0</v>
      </c>
      <c r="Q37" s="76">
        <f t="shared" si="13"/>
        <v>0</v>
      </c>
      <c r="R37" s="76">
        <f t="shared" si="13"/>
        <v>0</v>
      </c>
      <c r="S37" s="76">
        <f t="shared" si="13"/>
        <v>0</v>
      </c>
      <c r="T37" s="76">
        <f t="shared" si="13"/>
        <v>0</v>
      </c>
      <c r="U37" s="76">
        <f t="shared" si="13"/>
        <v>0</v>
      </c>
      <c r="V37" s="76">
        <f t="shared" si="13"/>
        <v>0</v>
      </c>
      <c r="W37" s="78">
        <f t="shared" si="13"/>
        <v>0</v>
      </c>
      <c r="X37" s="76">
        <f t="shared" si="13"/>
        <v>0</v>
      </c>
      <c r="Y37" s="77">
        <f t="shared" si="13"/>
        <v>0</v>
      </c>
      <c r="Z37" s="76">
        <f t="shared" si="13"/>
        <v>0</v>
      </c>
      <c r="AA37" s="76">
        <f t="shared" si="13"/>
        <v>0</v>
      </c>
      <c r="AB37" s="76">
        <f t="shared" si="13"/>
        <v>0</v>
      </c>
      <c r="AC37" s="76">
        <f t="shared" si="13"/>
        <v>0</v>
      </c>
      <c r="AD37" s="76">
        <f t="shared" si="13"/>
        <v>0</v>
      </c>
      <c r="AE37" s="76">
        <f t="shared" si="13"/>
        <v>0</v>
      </c>
      <c r="AF37" s="76">
        <f t="shared" si="13"/>
        <v>0</v>
      </c>
      <c r="AG37" s="78">
        <f t="shared" si="13"/>
        <v>0</v>
      </c>
      <c r="AH37" s="76">
        <f t="shared" si="13"/>
        <v>0</v>
      </c>
      <c r="AI37" s="77">
        <f t="shared" si="13"/>
        <v>0</v>
      </c>
      <c r="AJ37" s="20"/>
    </row>
    <row r="38" spans="1:36">
      <c r="A38" s="1"/>
      <c r="B38" s="17" t="s">
        <v>13</v>
      </c>
      <c r="C38" s="30">
        <v>-0.01</v>
      </c>
      <c r="D38" s="35">
        <v>0</v>
      </c>
      <c r="E38" s="35">
        <f>D38*(1+$C38)</f>
        <v>0</v>
      </c>
      <c r="F38" s="35">
        <f t="shared" ref="F38:AI38" si="14">E38*(1+$C38)</f>
        <v>0</v>
      </c>
      <c r="G38" s="35">
        <f t="shared" si="14"/>
        <v>0</v>
      </c>
      <c r="H38" s="35">
        <f t="shared" si="14"/>
        <v>0</v>
      </c>
      <c r="I38" s="35">
        <f t="shared" si="14"/>
        <v>0</v>
      </c>
      <c r="J38" s="35">
        <f t="shared" si="14"/>
        <v>0</v>
      </c>
      <c r="K38" s="35">
        <f t="shared" si="14"/>
        <v>0</v>
      </c>
      <c r="L38" s="35">
        <f t="shared" si="14"/>
        <v>0</v>
      </c>
      <c r="M38" s="35">
        <f t="shared" si="14"/>
        <v>0</v>
      </c>
      <c r="N38" s="35">
        <f t="shared" si="14"/>
        <v>0</v>
      </c>
      <c r="O38" s="35">
        <f t="shared" si="14"/>
        <v>0</v>
      </c>
      <c r="P38" s="35">
        <f t="shared" si="14"/>
        <v>0</v>
      </c>
      <c r="Q38" s="35">
        <f t="shared" si="14"/>
        <v>0</v>
      </c>
      <c r="R38" s="35">
        <f t="shared" si="14"/>
        <v>0</v>
      </c>
      <c r="S38" s="35">
        <f t="shared" si="14"/>
        <v>0</v>
      </c>
      <c r="T38" s="35">
        <f t="shared" si="14"/>
        <v>0</v>
      </c>
      <c r="U38" s="35">
        <f t="shared" si="14"/>
        <v>0</v>
      </c>
      <c r="V38" s="35">
        <f t="shared" si="14"/>
        <v>0</v>
      </c>
      <c r="W38" s="35">
        <f t="shared" si="14"/>
        <v>0</v>
      </c>
      <c r="X38" s="35">
        <f t="shared" si="14"/>
        <v>0</v>
      </c>
      <c r="Y38" s="35">
        <f t="shared" si="14"/>
        <v>0</v>
      </c>
      <c r="Z38" s="35">
        <f t="shared" si="14"/>
        <v>0</v>
      </c>
      <c r="AA38" s="35">
        <f t="shared" si="14"/>
        <v>0</v>
      </c>
      <c r="AB38" s="35">
        <f t="shared" si="14"/>
        <v>0</v>
      </c>
      <c r="AC38" s="35">
        <f t="shared" si="14"/>
        <v>0</v>
      </c>
      <c r="AD38" s="35">
        <f t="shared" si="14"/>
        <v>0</v>
      </c>
      <c r="AE38" s="35">
        <f t="shared" si="14"/>
        <v>0</v>
      </c>
      <c r="AF38" s="35">
        <f t="shared" si="14"/>
        <v>0</v>
      </c>
      <c r="AG38" s="35">
        <f t="shared" si="14"/>
        <v>0</v>
      </c>
      <c r="AH38" s="35">
        <f t="shared" si="14"/>
        <v>0</v>
      </c>
      <c r="AI38" s="35">
        <f t="shared" si="14"/>
        <v>0</v>
      </c>
      <c r="AJ38" s="20"/>
    </row>
    <row r="39" spans="1:36">
      <c r="A39" s="1"/>
      <c r="B39" s="17" t="s">
        <v>14</v>
      </c>
      <c r="C39" s="30"/>
      <c r="D39" s="35">
        <v>0</v>
      </c>
      <c r="E39" s="35">
        <f>D39</f>
        <v>0</v>
      </c>
      <c r="F39" s="35">
        <f t="shared" ref="F39:AI39" si="15">E39</f>
        <v>0</v>
      </c>
      <c r="G39" s="35">
        <f t="shared" si="15"/>
        <v>0</v>
      </c>
      <c r="H39" s="35">
        <f t="shared" si="15"/>
        <v>0</v>
      </c>
      <c r="I39" s="35">
        <f t="shared" si="15"/>
        <v>0</v>
      </c>
      <c r="J39" s="35">
        <f t="shared" si="15"/>
        <v>0</v>
      </c>
      <c r="K39" s="35">
        <f t="shared" si="15"/>
        <v>0</v>
      </c>
      <c r="L39" s="35">
        <f t="shared" si="15"/>
        <v>0</v>
      </c>
      <c r="M39" s="35">
        <f t="shared" si="15"/>
        <v>0</v>
      </c>
      <c r="N39" s="35">
        <f t="shared" si="15"/>
        <v>0</v>
      </c>
      <c r="O39" s="35">
        <f t="shared" si="15"/>
        <v>0</v>
      </c>
      <c r="P39" s="35">
        <f t="shared" si="15"/>
        <v>0</v>
      </c>
      <c r="Q39" s="35">
        <f t="shared" si="15"/>
        <v>0</v>
      </c>
      <c r="R39" s="35">
        <f t="shared" si="15"/>
        <v>0</v>
      </c>
      <c r="S39" s="35">
        <f t="shared" si="15"/>
        <v>0</v>
      </c>
      <c r="T39" s="35">
        <f t="shared" si="15"/>
        <v>0</v>
      </c>
      <c r="U39" s="35">
        <f t="shared" si="15"/>
        <v>0</v>
      </c>
      <c r="V39" s="35">
        <f t="shared" si="15"/>
        <v>0</v>
      </c>
      <c r="W39" s="35">
        <f t="shared" si="15"/>
        <v>0</v>
      </c>
      <c r="X39" s="35">
        <f t="shared" si="15"/>
        <v>0</v>
      </c>
      <c r="Y39" s="35">
        <f t="shared" si="15"/>
        <v>0</v>
      </c>
      <c r="Z39" s="35">
        <f t="shared" si="15"/>
        <v>0</v>
      </c>
      <c r="AA39" s="35">
        <f t="shared" si="15"/>
        <v>0</v>
      </c>
      <c r="AB39" s="35">
        <f t="shared" si="15"/>
        <v>0</v>
      </c>
      <c r="AC39" s="35">
        <f t="shared" si="15"/>
        <v>0</v>
      </c>
      <c r="AD39" s="35">
        <f t="shared" si="15"/>
        <v>0</v>
      </c>
      <c r="AE39" s="35">
        <f t="shared" si="15"/>
        <v>0</v>
      </c>
      <c r="AF39" s="35">
        <f t="shared" si="15"/>
        <v>0</v>
      </c>
      <c r="AG39" s="35">
        <f t="shared" si="15"/>
        <v>0</v>
      </c>
      <c r="AH39" s="35">
        <f t="shared" si="15"/>
        <v>0</v>
      </c>
      <c r="AI39" s="35">
        <f t="shared" si="15"/>
        <v>0</v>
      </c>
      <c r="AJ39" s="20"/>
    </row>
    <row r="40" spans="1:36">
      <c r="A40" s="1"/>
      <c r="B40" s="21" t="s">
        <v>16</v>
      </c>
      <c r="C40" s="22"/>
      <c r="D40" s="36">
        <v>0</v>
      </c>
      <c r="E40" s="36">
        <v>0</v>
      </c>
      <c r="F40" s="36">
        <v>0</v>
      </c>
      <c r="G40" s="36">
        <v>0</v>
      </c>
      <c r="H40" s="36">
        <v>0</v>
      </c>
      <c r="I40" s="36">
        <v>0</v>
      </c>
      <c r="J40" s="36">
        <v>0</v>
      </c>
      <c r="K40" s="36">
        <v>0</v>
      </c>
      <c r="L40" s="36">
        <v>0</v>
      </c>
      <c r="M40" s="36">
        <v>0</v>
      </c>
      <c r="N40" s="36">
        <v>0</v>
      </c>
      <c r="O40" s="36">
        <v>0</v>
      </c>
      <c r="P40" s="36">
        <v>0</v>
      </c>
      <c r="Q40" s="36">
        <v>0</v>
      </c>
      <c r="R40" s="36">
        <v>0</v>
      </c>
      <c r="S40" s="36">
        <v>0</v>
      </c>
      <c r="T40" s="36">
        <v>0</v>
      </c>
      <c r="U40" s="36">
        <v>0</v>
      </c>
      <c r="V40" s="36">
        <v>0</v>
      </c>
      <c r="W40" s="36">
        <v>0</v>
      </c>
      <c r="X40" s="36">
        <v>0</v>
      </c>
      <c r="Y40" s="36">
        <v>0</v>
      </c>
      <c r="Z40" s="36">
        <v>0</v>
      </c>
      <c r="AA40" s="36">
        <v>0</v>
      </c>
      <c r="AB40" s="36">
        <v>0</v>
      </c>
      <c r="AC40" s="36">
        <v>0</v>
      </c>
      <c r="AD40" s="36">
        <v>0</v>
      </c>
      <c r="AE40" s="36">
        <v>0</v>
      </c>
      <c r="AF40" s="36">
        <v>0</v>
      </c>
      <c r="AG40" s="36">
        <v>0</v>
      </c>
      <c r="AH40" s="36">
        <v>0</v>
      </c>
      <c r="AI40" s="36">
        <v>0</v>
      </c>
      <c r="AJ40" s="20"/>
    </row>
    <row r="41" spans="1:36">
      <c r="A41" s="1"/>
      <c r="B41" s="25" t="s">
        <v>15</v>
      </c>
      <c r="C41" s="26"/>
      <c r="D41" s="78">
        <f>SUM(D36:D40)</f>
        <v>0</v>
      </c>
      <c r="E41" s="76">
        <f t="shared" ref="E41:AI41" si="16">SUM(E36:E40)</f>
        <v>0</v>
      </c>
      <c r="F41" s="77">
        <f t="shared" si="16"/>
        <v>0</v>
      </c>
      <c r="G41" s="76">
        <f t="shared" si="16"/>
        <v>0</v>
      </c>
      <c r="H41" s="76">
        <f t="shared" si="16"/>
        <v>0</v>
      </c>
      <c r="I41" s="76">
        <f t="shared" si="16"/>
        <v>0</v>
      </c>
      <c r="J41" s="76">
        <f t="shared" si="16"/>
        <v>0</v>
      </c>
      <c r="K41" s="76">
        <f t="shared" si="16"/>
        <v>0</v>
      </c>
      <c r="L41" s="76">
        <f t="shared" si="16"/>
        <v>0</v>
      </c>
      <c r="M41" s="78">
        <f t="shared" si="16"/>
        <v>0</v>
      </c>
      <c r="N41" s="76">
        <f t="shared" si="16"/>
        <v>0</v>
      </c>
      <c r="O41" s="77">
        <f t="shared" si="16"/>
        <v>0</v>
      </c>
      <c r="P41" s="76">
        <f t="shared" si="16"/>
        <v>0</v>
      </c>
      <c r="Q41" s="76">
        <f t="shared" si="16"/>
        <v>0</v>
      </c>
      <c r="R41" s="76">
        <f t="shared" si="16"/>
        <v>0</v>
      </c>
      <c r="S41" s="76">
        <f t="shared" si="16"/>
        <v>0</v>
      </c>
      <c r="T41" s="76">
        <f t="shared" si="16"/>
        <v>0</v>
      </c>
      <c r="U41" s="76">
        <f t="shared" si="16"/>
        <v>0</v>
      </c>
      <c r="V41" s="76">
        <f t="shared" si="16"/>
        <v>0</v>
      </c>
      <c r="W41" s="78">
        <f t="shared" si="16"/>
        <v>0</v>
      </c>
      <c r="X41" s="76">
        <f t="shared" si="16"/>
        <v>0</v>
      </c>
      <c r="Y41" s="77">
        <f t="shared" si="16"/>
        <v>0</v>
      </c>
      <c r="Z41" s="76">
        <f t="shared" si="16"/>
        <v>0</v>
      </c>
      <c r="AA41" s="76">
        <f t="shared" si="16"/>
        <v>0</v>
      </c>
      <c r="AB41" s="76">
        <f t="shared" si="16"/>
        <v>0</v>
      </c>
      <c r="AC41" s="76">
        <f t="shared" si="16"/>
        <v>0</v>
      </c>
      <c r="AD41" s="76">
        <f t="shared" si="16"/>
        <v>0</v>
      </c>
      <c r="AE41" s="76">
        <f t="shared" si="16"/>
        <v>0</v>
      </c>
      <c r="AF41" s="76">
        <f t="shared" si="16"/>
        <v>0</v>
      </c>
      <c r="AG41" s="78">
        <f t="shared" si="16"/>
        <v>0</v>
      </c>
      <c r="AH41" s="76">
        <f t="shared" si="16"/>
        <v>0</v>
      </c>
      <c r="AI41" s="77">
        <f t="shared" si="16"/>
        <v>0</v>
      </c>
      <c r="AJ41" s="20"/>
    </row>
    <row r="42" spans="1:36">
      <c r="B42" s="31" t="s">
        <v>12</v>
      </c>
      <c r="C42" s="32"/>
      <c r="D42" s="37"/>
      <c r="E42" s="49">
        <v>0</v>
      </c>
      <c r="F42" s="38">
        <v>0</v>
      </c>
      <c r="G42" s="39">
        <v>0</v>
      </c>
      <c r="H42" s="39">
        <v>0</v>
      </c>
      <c r="I42" s="39">
        <v>0</v>
      </c>
      <c r="J42" s="39">
        <v>0</v>
      </c>
      <c r="K42" s="39">
        <v>0</v>
      </c>
      <c r="L42" s="39">
        <v>0</v>
      </c>
      <c r="M42" s="37">
        <v>0</v>
      </c>
      <c r="N42" s="49">
        <v>0</v>
      </c>
      <c r="O42" s="38">
        <v>0</v>
      </c>
      <c r="P42" s="39">
        <v>0</v>
      </c>
      <c r="Q42" s="39">
        <v>0</v>
      </c>
      <c r="R42" s="39">
        <v>0</v>
      </c>
      <c r="S42" s="39">
        <v>0</v>
      </c>
      <c r="T42" s="39">
        <v>0</v>
      </c>
      <c r="U42" s="39">
        <v>0</v>
      </c>
      <c r="V42" s="39">
        <v>0</v>
      </c>
      <c r="W42" s="39">
        <v>0</v>
      </c>
      <c r="X42" s="49">
        <v>0</v>
      </c>
      <c r="Y42" s="39">
        <v>0</v>
      </c>
      <c r="Z42" s="39">
        <v>0</v>
      </c>
      <c r="AA42" s="39">
        <v>0</v>
      </c>
      <c r="AB42" s="39">
        <v>0</v>
      </c>
      <c r="AC42" s="39">
        <v>0</v>
      </c>
      <c r="AD42" s="39">
        <v>0</v>
      </c>
      <c r="AE42" s="39">
        <v>0</v>
      </c>
      <c r="AF42" s="39">
        <v>0</v>
      </c>
      <c r="AG42" s="39">
        <v>0</v>
      </c>
      <c r="AH42" s="49">
        <v>0</v>
      </c>
      <c r="AI42" s="39">
        <v>0</v>
      </c>
    </row>
    <row r="43" spans="1:36">
      <c r="B43" s="31" t="s">
        <v>19</v>
      </c>
      <c r="C43" s="32"/>
      <c r="D43" s="37"/>
      <c r="E43" s="49">
        <v>0</v>
      </c>
      <c r="F43" s="38">
        <v>0</v>
      </c>
      <c r="G43" s="39">
        <v>0</v>
      </c>
      <c r="H43" s="39">
        <v>0</v>
      </c>
      <c r="I43" s="39">
        <v>0</v>
      </c>
      <c r="J43" s="39">
        <v>0</v>
      </c>
      <c r="K43" s="39">
        <v>0</v>
      </c>
      <c r="L43" s="39">
        <v>0</v>
      </c>
      <c r="M43" s="37">
        <v>0</v>
      </c>
      <c r="N43" s="49">
        <v>0</v>
      </c>
      <c r="O43" s="38">
        <v>0</v>
      </c>
      <c r="P43" s="39">
        <v>0</v>
      </c>
      <c r="Q43" s="39">
        <v>0</v>
      </c>
      <c r="R43" s="39">
        <v>0</v>
      </c>
      <c r="S43" s="39">
        <v>0</v>
      </c>
      <c r="T43" s="39">
        <v>0</v>
      </c>
      <c r="U43" s="39">
        <v>0</v>
      </c>
      <c r="V43" s="39">
        <v>0</v>
      </c>
      <c r="W43" s="39">
        <v>0</v>
      </c>
      <c r="X43" s="49">
        <v>0</v>
      </c>
      <c r="Y43" s="39">
        <v>0</v>
      </c>
      <c r="Z43" s="39">
        <v>0</v>
      </c>
      <c r="AA43" s="39">
        <v>0</v>
      </c>
      <c r="AB43" s="39">
        <v>0</v>
      </c>
      <c r="AC43" s="39">
        <v>0</v>
      </c>
      <c r="AD43" s="39">
        <v>0</v>
      </c>
      <c r="AE43" s="39">
        <v>0</v>
      </c>
      <c r="AF43" s="39">
        <v>0</v>
      </c>
      <c r="AG43" s="39">
        <v>0</v>
      </c>
      <c r="AH43" s="49">
        <v>0</v>
      </c>
      <c r="AI43" s="39">
        <v>0</v>
      </c>
    </row>
    <row r="45" spans="1:36">
      <c r="B45" s="2" t="s">
        <v>18</v>
      </c>
    </row>
    <row r="75" spans="2:11" s="110" customFormat="1"/>
    <row r="77" spans="2:11">
      <c r="B77" s="2" t="s">
        <v>91</v>
      </c>
    </row>
    <row r="80" spans="2:11">
      <c r="B80" s="72" t="s">
        <v>71</v>
      </c>
      <c r="F80" s="2" t="s">
        <v>73</v>
      </c>
      <c r="J80" s="57"/>
      <c r="K80" s="56" t="s">
        <v>88</v>
      </c>
    </row>
    <row r="81" spans="2:49">
      <c r="E81" s="56"/>
      <c r="F81" s="55" t="s">
        <v>67</v>
      </c>
      <c r="G81" s="55" t="s">
        <v>63</v>
      </c>
      <c r="H81" s="55" t="s">
        <v>64</v>
      </c>
      <c r="J81" s="54"/>
      <c r="K81" s="56" t="s">
        <v>87</v>
      </c>
      <c r="N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row>
    <row r="82" spans="2:49">
      <c r="B82" s="146" t="s">
        <v>74</v>
      </c>
      <c r="C82" s="146"/>
      <c r="D82" s="63">
        <v>25</v>
      </c>
      <c r="E82" s="56"/>
      <c r="F82" s="79">
        <f>SUM(E86:AW86)</f>
        <v>-3000</v>
      </c>
      <c r="G82" s="79">
        <f>SUM(E87:AW87)</f>
        <v>-406</v>
      </c>
      <c r="H82" s="79">
        <f>F82+G82</f>
        <v>-3406</v>
      </c>
      <c r="J82" s="108"/>
      <c r="K82" s="2" t="s">
        <v>86</v>
      </c>
      <c r="N82" s="56"/>
      <c r="Q82" s="56"/>
      <c r="R82" s="56"/>
      <c r="S82" s="56"/>
      <c r="T82" s="56"/>
      <c r="U82" s="56"/>
      <c r="V82" s="56"/>
      <c r="W82" s="56"/>
      <c r="X82" s="56"/>
      <c r="Y82" s="56"/>
      <c r="Z82" s="56"/>
      <c r="AA82" s="56"/>
      <c r="AB82" s="56"/>
      <c r="AC82" s="56"/>
      <c r="AD82" s="56"/>
      <c r="AE82" s="56"/>
      <c r="AF82" s="56"/>
      <c r="AG82" s="56"/>
      <c r="AH82" s="56"/>
      <c r="AI82" s="56"/>
      <c r="AJ82" s="56" t="s">
        <v>83</v>
      </c>
      <c r="AK82" s="56"/>
      <c r="AL82" s="56"/>
      <c r="AM82" s="56"/>
      <c r="AN82" s="56"/>
      <c r="AO82" s="56"/>
      <c r="AP82" s="56"/>
      <c r="AQ82" s="56"/>
      <c r="AR82" s="56"/>
      <c r="AS82" s="56"/>
      <c r="AT82" s="56"/>
      <c r="AU82" s="56"/>
      <c r="AV82" s="56"/>
      <c r="AW82" s="56"/>
    </row>
    <row r="83" spans="2:49">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75" t="s">
        <v>84</v>
      </c>
      <c r="AK83" s="56"/>
      <c r="AL83" s="56"/>
      <c r="AM83" s="56"/>
      <c r="AN83" s="56"/>
      <c r="AO83" s="56"/>
      <c r="AP83" s="56"/>
      <c r="AQ83" s="56"/>
      <c r="AR83" s="56"/>
      <c r="AS83" s="56"/>
      <c r="AT83" s="56"/>
      <c r="AU83" s="56"/>
      <c r="AV83" s="56"/>
      <c r="AW83" s="56"/>
    </row>
    <row r="84" spans="2:49">
      <c r="B84" s="141" t="s">
        <v>80</v>
      </c>
      <c r="C84" s="142"/>
      <c r="D84" s="143"/>
      <c r="E84" s="74">
        <v>1</v>
      </c>
      <c r="F84" s="74">
        <f t="shared" ref="F84:AW84" si="17">E84+1</f>
        <v>2</v>
      </c>
      <c r="G84" s="74">
        <f t="shared" si="17"/>
        <v>3</v>
      </c>
      <c r="H84" s="74">
        <f t="shared" si="17"/>
        <v>4</v>
      </c>
      <c r="I84" s="74">
        <f t="shared" si="17"/>
        <v>5</v>
      </c>
      <c r="J84" s="74">
        <f t="shared" si="17"/>
        <v>6</v>
      </c>
      <c r="K84" s="74">
        <f t="shared" si="17"/>
        <v>7</v>
      </c>
      <c r="L84" s="74">
        <f t="shared" si="17"/>
        <v>8</v>
      </c>
      <c r="M84" s="74">
        <f t="shared" si="17"/>
        <v>9</v>
      </c>
      <c r="N84" s="74">
        <f t="shared" si="17"/>
        <v>10</v>
      </c>
      <c r="O84" s="74">
        <f t="shared" si="17"/>
        <v>11</v>
      </c>
      <c r="P84" s="74">
        <f t="shared" si="17"/>
        <v>12</v>
      </c>
      <c r="Q84" s="74">
        <f t="shared" si="17"/>
        <v>13</v>
      </c>
      <c r="R84" s="74">
        <f t="shared" si="17"/>
        <v>14</v>
      </c>
      <c r="S84" s="74">
        <f t="shared" si="17"/>
        <v>15</v>
      </c>
      <c r="T84" s="74">
        <f t="shared" si="17"/>
        <v>16</v>
      </c>
      <c r="U84" s="74">
        <f t="shared" si="17"/>
        <v>17</v>
      </c>
      <c r="V84" s="74">
        <f t="shared" si="17"/>
        <v>18</v>
      </c>
      <c r="W84" s="74">
        <f t="shared" si="17"/>
        <v>19</v>
      </c>
      <c r="X84" s="74">
        <f t="shared" si="17"/>
        <v>20</v>
      </c>
      <c r="Y84" s="74">
        <f t="shared" si="17"/>
        <v>21</v>
      </c>
      <c r="Z84" s="74">
        <f t="shared" si="17"/>
        <v>22</v>
      </c>
      <c r="AA84" s="74">
        <f t="shared" si="17"/>
        <v>23</v>
      </c>
      <c r="AB84" s="74">
        <f t="shared" si="17"/>
        <v>24</v>
      </c>
      <c r="AC84" s="74">
        <f t="shared" si="17"/>
        <v>25</v>
      </c>
      <c r="AD84" s="74">
        <f t="shared" si="17"/>
        <v>26</v>
      </c>
      <c r="AE84" s="74">
        <f t="shared" si="17"/>
        <v>27</v>
      </c>
      <c r="AF84" s="74">
        <f t="shared" si="17"/>
        <v>28</v>
      </c>
      <c r="AG84" s="74">
        <f t="shared" si="17"/>
        <v>29</v>
      </c>
      <c r="AH84" s="74">
        <f t="shared" si="17"/>
        <v>30</v>
      </c>
      <c r="AI84" s="74">
        <f t="shared" si="17"/>
        <v>31</v>
      </c>
      <c r="AJ84" s="109">
        <f t="shared" si="17"/>
        <v>32</v>
      </c>
      <c r="AK84" s="109">
        <f t="shared" si="17"/>
        <v>33</v>
      </c>
      <c r="AL84" s="109">
        <f t="shared" si="17"/>
        <v>34</v>
      </c>
      <c r="AM84" s="109">
        <f t="shared" si="17"/>
        <v>35</v>
      </c>
      <c r="AN84" s="109">
        <f t="shared" si="17"/>
        <v>36</v>
      </c>
      <c r="AO84" s="109">
        <f t="shared" si="17"/>
        <v>37</v>
      </c>
      <c r="AP84" s="109">
        <f t="shared" si="17"/>
        <v>38</v>
      </c>
      <c r="AQ84" s="109">
        <f t="shared" si="17"/>
        <v>39</v>
      </c>
      <c r="AR84" s="109">
        <f t="shared" si="17"/>
        <v>40</v>
      </c>
      <c r="AS84" s="109">
        <f t="shared" si="17"/>
        <v>41</v>
      </c>
      <c r="AT84" s="109">
        <f t="shared" si="17"/>
        <v>42</v>
      </c>
      <c r="AU84" s="109">
        <f t="shared" si="17"/>
        <v>43</v>
      </c>
      <c r="AV84" s="109">
        <f t="shared" si="17"/>
        <v>44</v>
      </c>
      <c r="AW84" s="109">
        <f t="shared" si="17"/>
        <v>45</v>
      </c>
    </row>
    <row r="85" spans="2:49">
      <c r="B85" s="141" t="s">
        <v>66</v>
      </c>
      <c r="C85" s="142"/>
      <c r="D85" s="143"/>
      <c r="E85" s="58">
        <v>0.01</v>
      </c>
      <c r="F85" s="58">
        <f t="shared" ref="F85:AW85" si="18">E85</f>
        <v>0.01</v>
      </c>
      <c r="G85" s="58">
        <f t="shared" si="18"/>
        <v>0.01</v>
      </c>
      <c r="H85" s="58">
        <f t="shared" si="18"/>
        <v>0.01</v>
      </c>
      <c r="I85" s="58">
        <f t="shared" si="18"/>
        <v>0.01</v>
      </c>
      <c r="J85" s="58">
        <f t="shared" si="18"/>
        <v>0.01</v>
      </c>
      <c r="K85" s="58">
        <f t="shared" si="18"/>
        <v>0.01</v>
      </c>
      <c r="L85" s="58">
        <f t="shared" si="18"/>
        <v>0.01</v>
      </c>
      <c r="M85" s="58">
        <f t="shared" si="18"/>
        <v>0.01</v>
      </c>
      <c r="N85" s="58">
        <f t="shared" si="18"/>
        <v>0.01</v>
      </c>
      <c r="O85" s="58">
        <f t="shared" si="18"/>
        <v>0.01</v>
      </c>
      <c r="P85" s="58">
        <f t="shared" si="18"/>
        <v>0.01</v>
      </c>
      <c r="Q85" s="58">
        <f t="shared" si="18"/>
        <v>0.01</v>
      </c>
      <c r="R85" s="58">
        <f t="shared" si="18"/>
        <v>0.01</v>
      </c>
      <c r="S85" s="58">
        <f t="shared" si="18"/>
        <v>0.01</v>
      </c>
      <c r="T85" s="58">
        <f t="shared" si="18"/>
        <v>0.01</v>
      </c>
      <c r="U85" s="58">
        <f t="shared" si="18"/>
        <v>0.01</v>
      </c>
      <c r="V85" s="58">
        <f t="shared" si="18"/>
        <v>0.01</v>
      </c>
      <c r="W85" s="58">
        <f t="shared" si="18"/>
        <v>0.01</v>
      </c>
      <c r="X85" s="58">
        <f t="shared" si="18"/>
        <v>0.01</v>
      </c>
      <c r="Y85" s="58">
        <f t="shared" si="18"/>
        <v>0.01</v>
      </c>
      <c r="Z85" s="58">
        <f t="shared" si="18"/>
        <v>0.01</v>
      </c>
      <c r="AA85" s="58">
        <f t="shared" si="18"/>
        <v>0.01</v>
      </c>
      <c r="AB85" s="58">
        <f t="shared" si="18"/>
        <v>0.01</v>
      </c>
      <c r="AC85" s="58">
        <f t="shared" si="18"/>
        <v>0.01</v>
      </c>
      <c r="AD85" s="58">
        <f t="shared" si="18"/>
        <v>0.01</v>
      </c>
      <c r="AE85" s="58">
        <f t="shared" si="18"/>
        <v>0.01</v>
      </c>
      <c r="AF85" s="58">
        <f t="shared" si="18"/>
        <v>0.01</v>
      </c>
      <c r="AG85" s="58">
        <f t="shared" si="18"/>
        <v>0.01</v>
      </c>
      <c r="AH85" s="58">
        <f t="shared" si="18"/>
        <v>0.01</v>
      </c>
      <c r="AI85" s="58">
        <f t="shared" si="18"/>
        <v>0.01</v>
      </c>
      <c r="AJ85" s="58">
        <f t="shared" si="18"/>
        <v>0.01</v>
      </c>
      <c r="AK85" s="58">
        <f t="shared" si="18"/>
        <v>0.01</v>
      </c>
      <c r="AL85" s="58">
        <f t="shared" si="18"/>
        <v>0.01</v>
      </c>
      <c r="AM85" s="58">
        <f t="shared" si="18"/>
        <v>0.01</v>
      </c>
      <c r="AN85" s="58">
        <f t="shared" si="18"/>
        <v>0.01</v>
      </c>
      <c r="AO85" s="58">
        <f t="shared" si="18"/>
        <v>0.01</v>
      </c>
      <c r="AP85" s="58">
        <f t="shared" si="18"/>
        <v>0.01</v>
      </c>
      <c r="AQ85" s="58">
        <f t="shared" si="18"/>
        <v>0.01</v>
      </c>
      <c r="AR85" s="58">
        <f t="shared" si="18"/>
        <v>0.01</v>
      </c>
      <c r="AS85" s="58">
        <f t="shared" si="18"/>
        <v>0.01</v>
      </c>
      <c r="AT85" s="58">
        <f t="shared" si="18"/>
        <v>0.01</v>
      </c>
      <c r="AU85" s="58">
        <f t="shared" si="18"/>
        <v>0.01</v>
      </c>
      <c r="AV85" s="58">
        <f t="shared" si="18"/>
        <v>0.01</v>
      </c>
      <c r="AW85" s="58">
        <f t="shared" si="18"/>
        <v>0.01</v>
      </c>
    </row>
    <row r="86" spans="2:49">
      <c r="B86" s="147" t="s">
        <v>28</v>
      </c>
      <c r="C86" s="59" t="s">
        <v>29</v>
      </c>
      <c r="D86" s="52" t="s">
        <v>72</v>
      </c>
      <c r="E86" s="80">
        <f t="shared" ref="E86:AW86" si="19">IF(ISERROR(-ROUND(PPMT(E85,1,$D82-E84+1,D89,0),0)),0,-ROUND(PPMT(E85,1,$D82-E84+1,D89,0),0))</f>
        <v>-106</v>
      </c>
      <c r="F86" s="80">
        <f t="shared" si="19"/>
        <v>-107</v>
      </c>
      <c r="G86" s="80">
        <f t="shared" si="19"/>
        <v>-108</v>
      </c>
      <c r="H86" s="80">
        <f t="shared" si="19"/>
        <v>-109</v>
      </c>
      <c r="I86" s="80">
        <f t="shared" si="19"/>
        <v>-111</v>
      </c>
      <c r="J86" s="80">
        <f t="shared" si="19"/>
        <v>-112</v>
      </c>
      <c r="K86" s="80">
        <f t="shared" si="19"/>
        <v>-113</v>
      </c>
      <c r="L86" s="80">
        <f t="shared" si="19"/>
        <v>-114</v>
      </c>
      <c r="M86" s="80">
        <f t="shared" si="19"/>
        <v>-115</v>
      </c>
      <c r="N86" s="80">
        <f t="shared" si="19"/>
        <v>-116</v>
      </c>
      <c r="O86" s="80">
        <f t="shared" si="19"/>
        <v>-117</v>
      </c>
      <c r="P86" s="80">
        <f t="shared" si="19"/>
        <v>-119</v>
      </c>
      <c r="Q86" s="80">
        <f t="shared" si="19"/>
        <v>-120</v>
      </c>
      <c r="R86" s="80">
        <f t="shared" si="19"/>
        <v>-121</v>
      </c>
      <c r="S86" s="80">
        <f t="shared" si="19"/>
        <v>-122</v>
      </c>
      <c r="T86" s="80">
        <f t="shared" si="19"/>
        <v>-123</v>
      </c>
      <c r="U86" s="80">
        <f t="shared" si="19"/>
        <v>-125</v>
      </c>
      <c r="V86" s="80">
        <f t="shared" si="19"/>
        <v>-126</v>
      </c>
      <c r="W86" s="80">
        <f t="shared" si="19"/>
        <v>-127</v>
      </c>
      <c r="X86" s="80">
        <f t="shared" si="19"/>
        <v>-128</v>
      </c>
      <c r="Y86" s="80">
        <f t="shared" si="19"/>
        <v>-130</v>
      </c>
      <c r="Z86" s="80">
        <f t="shared" si="19"/>
        <v>-131</v>
      </c>
      <c r="AA86" s="80">
        <f t="shared" si="19"/>
        <v>-132</v>
      </c>
      <c r="AB86" s="80">
        <f t="shared" si="19"/>
        <v>-133</v>
      </c>
      <c r="AC86" s="80">
        <f t="shared" si="19"/>
        <v>-135</v>
      </c>
      <c r="AD86" s="80">
        <f t="shared" si="19"/>
        <v>0</v>
      </c>
      <c r="AE86" s="80">
        <f t="shared" si="19"/>
        <v>0</v>
      </c>
      <c r="AF86" s="80">
        <f t="shared" si="19"/>
        <v>0</v>
      </c>
      <c r="AG86" s="80">
        <f t="shared" si="19"/>
        <v>0</v>
      </c>
      <c r="AH86" s="80">
        <f t="shared" si="19"/>
        <v>0</v>
      </c>
      <c r="AI86" s="80">
        <f t="shared" si="19"/>
        <v>0</v>
      </c>
      <c r="AJ86" s="80">
        <f t="shared" si="19"/>
        <v>0</v>
      </c>
      <c r="AK86" s="80">
        <f t="shared" si="19"/>
        <v>0</v>
      </c>
      <c r="AL86" s="80">
        <f t="shared" si="19"/>
        <v>0</v>
      </c>
      <c r="AM86" s="80">
        <f t="shared" si="19"/>
        <v>0</v>
      </c>
      <c r="AN86" s="80">
        <f t="shared" si="19"/>
        <v>0</v>
      </c>
      <c r="AO86" s="80">
        <f t="shared" si="19"/>
        <v>0</v>
      </c>
      <c r="AP86" s="80">
        <f t="shared" si="19"/>
        <v>0</v>
      </c>
      <c r="AQ86" s="80">
        <f t="shared" si="19"/>
        <v>0</v>
      </c>
      <c r="AR86" s="80">
        <f t="shared" si="19"/>
        <v>0</v>
      </c>
      <c r="AS86" s="80">
        <f t="shared" si="19"/>
        <v>0</v>
      </c>
      <c r="AT86" s="80">
        <f t="shared" si="19"/>
        <v>0</v>
      </c>
      <c r="AU86" s="80">
        <f t="shared" si="19"/>
        <v>0</v>
      </c>
      <c r="AV86" s="80">
        <f t="shared" si="19"/>
        <v>0</v>
      </c>
      <c r="AW86" s="80">
        <f t="shared" si="19"/>
        <v>0</v>
      </c>
    </row>
    <row r="87" spans="2:49">
      <c r="B87" s="147"/>
      <c r="C87" s="60" t="s">
        <v>30</v>
      </c>
      <c r="D87" s="53" t="s">
        <v>72</v>
      </c>
      <c r="E87" s="81">
        <f t="shared" ref="E87:AW87" si="20">IF(ISERROR(-ROUND(IPMT(E85,1,$D82-E84+1,D89,0),0)),0,-ROUND(IPMT(E85,1,$D82-E84+1,D89,0),0))</f>
        <v>-30</v>
      </c>
      <c r="F87" s="81">
        <f t="shared" si="20"/>
        <v>-29</v>
      </c>
      <c r="G87" s="81">
        <f t="shared" si="20"/>
        <v>-28</v>
      </c>
      <c r="H87" s="81">
        <f t="shared" si="20"/>
        <v>-27</v>
      </c>
      <c r="I87" s="81">
        <f t="shared" si="20"/>
        <v>-26</v>
      </c>
      <c r="J87" s="81">
        <f t="shared" si="20"/>
        <v>-25</v>
      </c>
      <c r="K87" s="81">
        <f t="shared" si="20"/>
        <v>-23</v>
      </c>
      <c r="L87" s="81">
        <f t="shared" si="20"/>
        <v>-22</v>
      </c>
      <c r="M87" s="81">
        <f t="shared" si="20"/>
        <v>-21</v>
      </c>
      <c r="N87" s="81">
        <f t="shared" si="20"/>
        <v>-20</v>
      </c>
      <c r="O87" s="81">
        <f t="shared" si="20"/>
        <v>-19</v>
      </c>
      <c r="P87" s="81">
        <f t="shared" si="20"/>
        <v>-18</v>
      </c>
      <c r="Q87" s="81">
        <f t="shared" si="20"/>
        <v>-17</v>
      </c>
      <c r="R87" s="81">
        <f t="shared" si="20"/>
        <v>-15</v>
      </c>
      <c r="S87" s="81">
        <f t="shared" si="20"/>
        <v>-14</v>
      </c>
      <c r="T87" s="81">
        <f t="shared" si="20"/>
        <v>-13</v>
      </c>
      <c r="U87" s="81">
        <f t="shared" si="20"/>
        <v>-12</v>
      </c>
      <c r="V87" s="81">
        <f t="shared" si="20"/>
        <v>-10</v>
      </c>
      <c r="W87" s="81">
        <f t="shared" si="20"/>
        <v>-9</v>
      </c>
      <c r="X87" s="81">
        <f t="shared" si="20"/>
        <v>-8</v>
      </c>
      <c r="Y87" s="81">
        <f t="shared" si="20"/>
        <v>-7</v>
      </c>
      <c r="Z87" s="81">
        <f t="shared" si="20"/>
        <v>-5</v>
      </c>
      <c r="AA87" s="81">
        <f t="shared" si="20"/>
        <v>-4</v>
      </c>
      <c r="AB87" s="81">
        <f t="shared" si="20"/>
        <v>-3</v>
      </c>
      <c r="AC87" s="81">
        <f t="shared" si="20"/>
        <v>-1</v>
      </c>
      <c r="AD87" s="81">
        <f t="shared" si="20"/>
        <v>0</v>
      </c>
      <c r="AE87" s="81">
        <f t="shared" si="20"/>
        <v>0</v>
      </c>
      <c r="AF87" s="81">
        <f t="shared" si="20"/>
        <v>0</v>
      </c>
      <c r="AG87" s="81">
        <f t="shared" si="20"/>
        <v>0</v>
      </c>
      <c r="AH87" s="81">
        <f t="shared" si="20"/>
        <v>0</v>
      </c>
      <c r="AI87" s="81">
        <f t="shared" si="20"/>
        <v>0</v>
      </c>
      <c r="AJ87" s="81">
        <f t="shared" si="20"/>
        <v>0</v>
      </c>
      <c r="AK87" s="81">
        <f t="shared" si="20"/>
        <v>0</v>
      </c>
      <c r="AL87" s="81">
        <f t="shared" si="20"/>
        <v>0</v>
      </c>
      <c r="AM87" s="81">
        <f t="shared" si="20"/>
        <v>0</v>
      </c>
      <c r="AN87" s="81">
        <f t="shared" si="20"/>
        <v>0</v>
      </c>
      <c r="AO87" s="81">
        <f t="shared" si="20"/>
        <v>0</v>
      </c>
      <c r="AP87" s="81">
        <f t="shared" si="20"/>
        <v>0</v>
      </c>
      <c r="AQ87" s="81">
        <f t="shared" si="20"/>
        <v>0</v>
      </c>
      <c r="AR87" s="81">
        <f t="shared" si="20"/>
        <v>0</v>
      </c>
      <c r="AS87" s="81">
        <f t="shared" si="20"/>
        <v>0</v>
      </c>
      <c r="AT87" s="81">
        <f t="shared" si="20"/>
        <v>0</v>
      </c>
      <c r="AU87" s="81">
        <f t="shared" si="20"/>
        <v>0</v>
      </c>
      <c r="AV87" s="81">
        <f t="shared" si="20"/>
        <v>0</v>
      </c>
      <c r="AW87" s="81">
        <f t="shared" si="20"/>
        <v>0</v>
      </c>
    </row>
    <row r="88" spans="2:49">
      <c r="B88" s="147"/>
      <c r="C88" s="74" t="s">
        <v>31</v>
      </c>
      <c r="D88" s="45" t="s">
        <v>72</v>
      </c>
      <c r="E88" s="79">
        <f t="shared" ref="E88:AW88" si="21">E86+E87</f>
        <v>-136</v>
      </c>
      <c r="F88" s="79">
        <f t="shared" si="21"/>
        <v>-136</v>
      </c>
      <c r="G88" s="79">
        <f t="shared" si="21"/>
        <v>-136</v>
      </c>
      <c r="H88" s="79">
        <f t="shared" si="21"/>
        <v>-136</v>
      </c>
      <c r="I88" s="79">
        <f t="shared" si="21"/>
        <v>-137</v>
      </c>
      <c r="J88" s="79">
        <f t="shared" si="21"/>
        <v>-137</v>
      </c>
      <c r="K88" s="79">
        <f t="shared" si="21"/>
        <v>-136</v>
      </c>
      <c r="L88" s="79">
        <f t="shared" si="21"/>
        <v>-136</v>
      </c>
      <c r="M88" s="79">
        <f t="shared" si="21"/>
        <v>-136</v>
      </c>
      <c r="N88" s="79">
        <f t="shared" si="21"/>
        <v>-136</v>
      </c>
      <c r="O88" s="79">
        <f t="shared" si="21"/>
        <v>-136</v>
      </c>
      <c r="P88" s="79">
        <f t="shared" si="21"/>
        <v>-137</v>
      </c>
      <c r="Q88" s="79">
        <f t="shared" si="21"/>
        <v>-137</v>
      </c>
      <c r="R88" s="79">
        <f t="shared" si="21"/>
        <v>-136</v>
      </c>
      <c r="S88" s="79">
        <f t="shared" si="21"/>
        <v>-136</v>
      </c>
      <c r="T88" s="79">
        <f t="shared" si="21"/>
        <v>-136</v>
      </c>
      <c r="U88" s="79">
        <f t="shared" si="21"/>
        <v>-137</v>
      </c>
      <c r="V88" s="79">
        <f t="shared" si="21"/>
        <v>-136</v>
      </c>
      <c r="W88" s="79">
        <f t="shared" si="21"/>
        <v>-136</v>
      </c>
      <c r="X88" s="79">
        <f t="shared" si="21"/>
        <v>-136</v>
      </c>
      <c r="Y88" s="79">
        <f t="shared" si="21"/>
        <v>-137</v>
      </c>
      <c r="Z88" s="79">
        <f t="shared" si="21"/>
        <v>-136</v>
      </c>
      <c r="AA88" s="79">
        <f t="shared" si="21"/>
        <v>-136</v>
      </c>
      <c r="AB88" s="79">
        <f t="shared" si="21"/>
        <v>-136</v>
      </c>
      <c r="AC88" s="79">
        <f t="shared" si="21"/>
        <v>-136</v>
      </c>
      <c r="AD88" s="79">
        <f t="shared" si="21"/>
        <v>0</v>
      </c>
      <c r="AE88" s="79">
        <f t="shared" si="21"/>
        <v>0</v>
      </c>
      <c r="AF88" s="79">
        <f t="shared" si="21"/>
        <v>0</v>
      </c>
      <c r="AG88" s="79">
        <f t="shared" si="21"/>
        <v>0</v>
      </c>
      <c r="AH88" s="79">
        <f t="shared" si="21"/>
        <v>0</v>
      </c>
      <c r="AI88" s="79">
        <f t="shared" si="21"/>
        <v>0</v>
      </c>
      <c r="AJ88" s="79">
        <f t="shared" si="21"/>
        <v>0</v>
      </c>
      <c r="AK88" s="79">
        <f t="shared" si="21"/>
        <v>0</v>
      </c>
      <c r="AL88" s="79">
        <f t="shared" si="21"/>
        <v>0</v>
      </c>
      <c r="AM88" s="79">
        <f t="shared" si="21"/>
        <v>0</v>
      </c>
      <c r="AN88" s="79">
        <f t="shared" si="21"/>
        <v>0</v>
      </c>
      <c r="AO88" s="79">
        <f t="shared" si="21"/>
        <v>0</v>
      </c>
      <c r="AP88" s="79">
        <f t="shared" si="21"/>
        <v>0</v>
      </c>
      <c r="AQ88" s="79">
        <f t="shared" si="21"/>
        <v>0</v>
      </c>
      <c r="AR88" s="79">
        <f t="shared" si="21"/>
        <v>0</v>
      </c>
      <c r="AS88" s="79">
        <f t="shared" si="21"/>
        <v>0</v>
      </c>
      <c r="AT88" s="79">
        <f t="shared" si="21"/>
        <v>0</v>
      </c>
      <c r="AU88" s="79">
        <f t="shared" si="21"/>
        <v>0</v>
      </c>
      <c r="AV88" s="79">
        <f t="shared" si="21"/>
        <v>0</v>
      </c>
      <c r="AW88" s="79">
        <f t="shared" si="21"/>
        <v>0</v>
      </c>
    </row>
    <row r="89" spans="2:49">
      <c r="B89" s="146" t="s">
        <v>69</v>
      </c>
      <c r="C89" s="146"/>
      <c r="D89" s="64">
        <v>-3000</v>
      </c>
      <c r="E89" s="82">
        <f t="shared" ref="E89:AW89" si="22">IF(ISERROR(D89-E86),0,D89-E86)</f>
        <v>-2894</v>
      </c>
      <c r="F89" s="82">
        <f t="shared" si="22"/>
        <v>-2787</v>
      </c>
      <c r="G89" s="82">
        <f t="shared" si="22"/>
        <v>-2679</v>
      </c>
      <c r="H89" s="82">
        <f t="shared" si="22"/>
        <v>-2570</v>
      </c>
      <c r="I89" s="82">
        <f t="shared" si="22"/>
        <v>-2459</v>
      </c>
      <c r="J89" s="82">
        <f t="shared" si="22"/>
        <v>-2347</v>
      </c>
      <c r="K89" s="82">
        <f t="shared" si="22"/>
        <v>-2234</v>
      </c>
      <c r="L89" s="82">
        <f t="shared" si="22"/>
        <v>-2120</v>
      </c>
      <c r="M89" s="82">
        <f t="shared" si="22"/>
        <v>-2005</v>
      </c>
      <c r="N89" s="82">
        <f t="shared" si="22"/>
        <v>-1889</v>
      </c>
      <c r="O89" s="82">
        <f t="shared" si="22"/>
        <v>-1772</v>
      </c>
      <c r="P89" s="82">
        <f t="shared" si="22"/>
        <v>-1653</v>
      </c>
      <c r="Q89" s="82">
        <f t="shared" si="22"/>
        <v>-1533</v>
      </c>
      <c r="R89" s="82">
        <f t="shared" si="22"/>
        <v>-1412</v>
      </c>
      <c r="S89" s="82">
        <f t="shared" si="22"/>
        <v>-1290</v>
      </c>
      <c r="T89" s="82">
        <f t="shared" si="22"/>
        <v>-1167</v>
      </c>
      <c r="U89" s="82">
        <f t="shared" si="22"/>
        <v>-1042</v>
      </c>
      <c r="V89" s="82">
        <f t="shared" si="22"/>
        <v>-916</v>
      </c>
      <c r="W89" s="82">
        <f t="shared" si="22"/>
        <v>-789</v>
      </c>
      <c r="X89" s="82">
        <f t="shared" si="22"/>
        <v>-661</v>
      </c>
      <c r="Y89" s="82">
        <f t="shared" si="22"/>
        <v>-531</v>
      </c>
      <c r="Z89" s="82">
        <f t="shared" si="22"/>
        <v>-400</v>
      </c>
      <c r="AA89" s="82">
        <f t="shared" si="22"/>
        <v>-268</v>
      </c>
      <c r="AB89" s="82">
        <f t="shared" si="22"/>
        <v>-135</v>
      </c>
      <c r="AC89" s="82">
        <f t="shared" si="22"/>
        <v>0</v>
      </c>
      <c r="AD89" s="82">
        <f t="shared" si="22"/>
        <v>0</v>
      </c>
      <c r="AE89" s="82">
        <f t="shared" si="22"/>
        <v>0</v>
      </c>
      <c r="AF89" s="82">
        <f t="shared" si="22"/>
        <v>0</v>
      </c>
      <c r="AG89" s="82">
        <f t="shared" si="22"/>
        <v>0</v>
      </c>
      <c r="AH89" s="82">
        <f t="shared" si="22"/>
        <v>0</v>
      </c>
      <c r="AI89" s="82">
        <f t="shared" si="22"/>
        <v>0</v>
      </c>
      <c r="AJ89" s="83">
        <f t="shared" si="22"/>
        <v>0</v>
      </c>
      <c r="AK89" s="83">
        <f t="shared" si="22"/>
        <v>0</v>
      </c>
      <c r="AL89" s="83">
        <f t="shared" si="22"/>
        <v>0</v>
      </c>
      <c r="AM89" s="83">
        <f t="shared" si="22"/>
        <v>0</v>
      </c>
      <c r="AN89" s="83">
        <f t="shared" si="22"/>
        <v>0</v>
      </c>
      <c r="AO89" s="83">
        <f t="shared" si="22"/>
        <v>0</v>
      </c>
      <c r="AP89" s="83">
        <f t="shared" si="22"/>
        <v>0</v>
      </c>
      <c r="AQ89" s="83">
        <f t="shared" si="22"/>
        <v>0</v>
      </c>
      <c r="AR89" s="83">
        <f t="shared" si="22"/>
        <v>0</v>
      </c>
      <c r="AS89" s="83">
        <f t="shared" si="22"/>
        <v>0</v>
      </c>
      <c r="AT89" s="83">
        <f t="shared" si="22"/>
        <v>0</v>
      </c>
      <c r="AU89" s="83">
        <f t="shared" si="22"/>
        <v>0</v>
      </c>
      <c r="AV89" s="83">
        <f t="shared" si="22"/>
        <v>0</v>
      </c>
      <c r="AW89" s="83">
        <f t="shared" si="22"/>
        <v>0</v>
      </c>
    </row>
    <row r="90" spans="2:49">
      <c r="B90" s="138" t="s">
        <v>68</v>
      </c>
      <c r="C90" s="139"/>
      <c r="D90" s="140"/>
      <c r="E90" s="61">
        <f t="shared" ref="E90:AW90" si="23">E88</f>
        <v>-136</v>
      </c>
      <c r="F90" s="61">
        <f t="shared" si="23"/>
        <v>-136</v>
      </c>
      <c r="G90" s="61">
        <f t="shared" si="23"/>
        <v>-136</v>
      </c>
      <c r="H90" s="61">
        <f t="shared" si="23"/>
        <v>-136</v>
      </c>
      <c r="I90" s="61">
        <f t="shared" si="23"/>
        <v>-137</v>
      </c>
      <c r="J90" s="61">
        <f t="shared" si="23"/>
        <v>-137</v>
      </c>
      <c r="K90" s="61">
        <f t="shared" si="23"/>
        <v>-136</v>
      </c>
      <c r="L90" s="61">
        <f t="shared" si="23"/>
        <v>-136</v>
      </c>
      <c r="M90" s="61">
        <f t="shared" si="23"/>
        <v>-136</v>
      </c>
      <c r="N90" s="61">
        <f t="shared" si="23"/>
        <v>-136</v>
      </c>
      <c r="O90" s="61">
        <f t="shared" si="23"/>
        <v>-136</v>
      </c>
      <c r="P90" s="61">
        <f t="shared" si="23"/>
        <v>-137</v>
      </c>
      <c r="Q90" s="61">
        <f t="shared" si="23"/>
        <v>-137</v>
      </c>
      <c r="R90" s="61">
        <f t="shared" si="23"/>
        <v>-136</v>
      </c>
      <c r="S90" s="61">
        <f t="shared" si="23"/>
        <v>-136</v>
      </c>
      <c r="T90" s="61">
        <f t="shared" si="23"/>
        <v>-136</v>
      </c>
      <c r="U90" s="61">
        <f t="shared" si="23"/>
        <v>-137</v>
      </c>
      <c r="V90" s="61">
        <f t="shared" si="23"/>
        <v>-136</v>
      </c>
      <c r="W90" s="61">
        <f t="shared" si="23"/>
        <v>-136</v>
      </c>
      <c r="X90" s="61">
        <f t="shared" si="23"/>
        <v>-136</v>
      </c>
      <c r="Y90" s="61">
        <f t="shared" si="23"/>
        <v>-137</v>
      </c>
      <c r="Z90" s="61">
        <f t="shared" si="23"/>
        <v>-136</v>
      </c>
      <c r="AA90" s="61">
        <f t="shared" si="23"/>
        <v>-136</v>
      </c>
      <c r="AB90" s="61">
        <f t="shared" si="23"/>
        <v>-136</v>
      </c>
      <c r="AC90" s="61">
        <f t="shared" si="23"/>
        <v>-136</v>
      </c>
      <c r="AD90" s="61">
        <f t="shared" si="23"/>
        <v>0</v>
      </c>
      <c r="AE90" s="61">
        <f t="shared" si="23"/>
        <v>0</v>
      </c>
      <c r="AF90" s="61">
        <f t="shared" si="23"/>
        <v>0</v>
      </c>
      <c r="AG90" s="61">
        <f t="shared" si="23"/>
        <v>0</v>
      </c>
      <c r="AH90" s="61">
        <f t="shared" si="23"/>
        <v>0</v>
      </c>
      <c r="AI90" s="61">
        <f t="shared" si="23"/>
        <v>0</v>
      </c>
      <c r="AJ90" s="61">
        <f t="shared" si="23"/>
        <v>0</v>
      </c>
      <c r="AK90" s="61">
        <f t="shared" si="23"/>
        <v>0</v>
      </c>
      <c r="AL90" s="61">
        <f t="shared" si="23"/>
        <v>0</v>
      </c>
      <c r="AM90" s="61">
        <f t="shared" si="23"/>
        <v>0</v>
      </c>
      <c r="AN90" s="61">
        <f t="shared" si="23"/>
        <v>0</v>
      </c>
      <c r="AO90" s="61">
        <f t="shared" si="23"/>
        <v>0</v>
      </c>
      <c r="AP90" s="61">
        <f t="shared" si="23"/>
        <v>0</v>
      </c>
      <c r="AQ90" s="61">
        <f t="shared" si="23"/>
        <v>0</v>
      </c>
      <c r="AR90" s="61">
        <f t="shared" si="23"/>
        <v>0</v>
      </c>
      <c r="AS90" s="61">
        <f t="shared" si="23"/>
        <v>0</v>
      </c>
      <c r="AT90" s="61">
        <f t="shared" si="23"/>
        <v>0</v>
      </c>
      <c r="AU90" s="61">
        <f t="shared" si="23"/>
        <v>0</v>
      </c>
      <c r="AV90" s="61">
        <f t="shared" si="23"/>
        <v>0</v>
      </c>
      <c r="AW90" s="61">
        <f t="shared" si="23"/>
        <v>0</v>
      </c>
    </row>
    <row r="91" spans="2:49" ht="15" customHeight="1">
      <c r="B91" s="135" t="s">
        <v>70</v>
      </c>
      <c r="C91" s="136"/>
      <c r="D91" s="137"/>
      <c r="E91" s="62">
        <v>-24</v>
      </c>
      <c r="F91" s="62">
        <v>-24</v>
      </c>
      <c r="G91" s="62">
        <v>-24</v>
      </c>
      <c r="H91" s="62">
        <v>-24</v>
      </c>
      <c r="I91" s="62">
        <v>-24</v>
      </c>
      <c r="J91" s="62">
        <v>-24</v>
      </c>
      <c r="K91" s="62">
        <v>-24</v>
      </c>
      <c r="L91" s="62">
        <v>-24</v>
      </c>
      <c r="M91" s="62">
        <v>-24</v>
      </c>
      <c r="N91" s="62">
        <v>-24</v>
      </c>
      <c r="O91" s="62">
        <v>-24</v>
      </c>
      <c r="P91" s="62">
        <v>-24</v>
      </c>
      <c r="Q91" s="62">
        <v>-24</v>
      </c>
      <c r="R91" s="62">
        <v>-24</v>
      </c>
      <c r="S91" s="62">
        <v>-24</v>
      </c>
      <c r="T91" s="62">
        <v>-24</v>
      </c>
      <c r="U91" s="62">
        <v>-24</v>
      </c>
      <c r="V91" s="62">
        <v>-24</v>
      </c>
      <c r="W91" s="62">
        <v>-24</v>
      </c>
      <c r="X91" s="62">
        <v>-24</v>
      </c>
      <c r="Y91" s="62">
        <v>-24</v>
      </c>
      <c r="Z91" s="62">
        <v>-24</v>
      </c>
      <c r="AA91" s="62">
        <v>-24</v>
      </c>
      <c r="AB91" s="62">
        <v>-24</v>
      </c>
      <c r="AC91" s="62">
        <v>-24</v>
      </c>
      <c r="AD91" s="62">
        <v>-24</v>
      </c>
      <c r="AE91" s="62">
        <v>-24</v>
      </c>
      <c r="AF91" s="62">
        <v>-24</v>
      </c>
      <c r="AG91" s="62">
        <v>-24</v>
      </c>
      <c r="AH91" s="62">
        <v>-24</v>
      </c>
      <c r="AI91" s="62">
        <v>-24</v>
      </c>
      <c r="AJ91" s="62">
        <v>-24</v>
      </c>
      <c r="AK91" s="62">
        <v>-24</v>
      </c>
      <c r="AL91" s="62">
        <v>-24</v>
      </c>
      <c r="AM91" s="62">
        <v>-24</v>
      </c>
      <c r="AN91" s="62">
        <v>-24</v>
      </c>
      <c r="AO91" s="62">
        <v>-24</v>
      </c>
      <c r="AP91" s="62">
        <v>-24</v>
      </c>
      <c r="AQ91" s="62">
        <v>-24</v>
      </c>
      <c r="AR91" s="62">
        <v>-24</v>
      </c>
      <c r="AS91" s="62">
        <v>-24</v>
      </c>
      <c r="AT91" s="62">
        <v>-24</v>
      </c>
      <c r="AU91" s="62">
        <v>-24</v>
      </c>
      <c r="AV91" s="62">
        <v>-24</v>
      </c>
      <c r="AW91" s="62">
        <v>-24</v>
      </c>
    </row>
    <row r="92" spans="2:49">
      <c r="B92" s="141" t="s">
        <v>65</v>
      </c>
      <c r="C92" s="142"/>
      <c r="D92" s="143"/>
      <c r="E92" s="82">
        <f t="shared" ref="E92:AW92" si="24">E90+E91</f>
        <v>-160</v>
      </c>
      <c r="F92" s="82">
        <f t="shared" si="24"/>
        <v>-160</v>
      </c>
      <c r="G92" s="82">
        <f t="shared" si="24"/>
        <v>-160</v>
      </c>
      <c r="H92" s="82">
        <f t="shared" si="24"/>
        <v>-160</v>
      </c>
      <c r="I92" s="82">
        <f t="shared" si="24"/>
        <v>-161</v>
      </c>
      <c r="J92" s="82">
        <f t="shared" si="24"/>
        <v>-161</v>
      </c>
      <c r="K92" s="82">
        <f t="shared" si="24"/>
        <v>-160</v>
      </c>
      <c r="L92" s="82">
        <f t="shared" si="24"/>
        <v>-160</v>
      </c>
      <c r="M92" s="82">
        <f t="shared" si="24"/>
        <v>-160</v>
      </c>
      <c r="N92" s="82">
        <f t="shared" si="24"/>
        <v>-160</v>
      </c>
      <c r="O92" s="82">
        <f t="shared" si="24"/>
        <v>-160</v>
      </c>
      <c r="P92" s="82">
        <f t="shared" si="24"/>
        <v>-161</v>
      </c>
      <c r="Q92" s="82">
        <f t="shared" si="24"/>
        <v>-161</v>
      </c>
      <c r="R92" s="82">
        <f t="shared" si="24"/>
        <v>-160</v>
      </c>
      <c r="S92" s="82">
        <f t="shared" si="24"/>
        <v>-160</v>
      </c>
      <c r="T92" s="82">
        <f t="shared" si="24"/>
        <v>-160</v>
      </c>
      <c r="U92" s="82">
        <f t="shared" si="24"/>
        <v>-161</v>
      </c>
      <c r="V92" s="82">
        <f t="shared" si="24"/>
        <v>-160</v>
      </c>
      <c r="W92" s="82">
        <f t="shared" si="24"/>
        <v>-160</v>
      </c>
      <c r="X92" s="82">
        <f t="shared" si="24"/>
        <v>-160</v>
      </c>
      <c r="Y92" s="82">
        <f t="shared" si="24"/>
        <v>-161</v>
      </c>
      <c r="Z92" s="82">
        <f t="shared" si="24"/>
        <v>-160</v>
      </c>
      <c r="AA92" s="82">
        <f t="shared" si="24"/>
        <v>-160</v>
      </c>
      <c r="AB92" s="82">
        <f t="shared" si="24"/>
        <v>-160</v>
      </c>
      <c r="AC92" s="82">
        <f t="shared" si="24"/>
        <v>-160</v>
      </c>
      <c r="AD92" s="82">
        <f t="shared" si="24"/>
        <v>-24</v>
      </c>
      <c r="AE92" s="82">
        <f t="shared" si="24"/>
        <v>-24</v>
      </c>
      <c r="AF92" s="82">
        <f t="shared" si="24"/>
        <v>-24</v>
      </c>
      <c r="AG92" s="82">
        <f t="shared" si="24"/>
        <v>-24</v>
      </c>
      <c r="AH92" s="82">
        <f t="shared" si="24"/>
        <v>-24</v>
      </c>
      <c r="AI92" s="82">
        <f t="shared" si="24"/>
        <v>-24</v>
      </c>
      <c r="AJ92" s="83">
        <f t="shared" si="24"/>
        <v>-24</v>
      </c>
      <c r="AK92" s="83">
        <f t="shared" si="24"/>
        <v>-24</v>
      </c>
      <c r="AL92" s="83">
        <f t="shared" si="24"/>
        <v>-24</v>
      </c>
      <c r="AM92" s="83">
        <f t="shared" si="24"/>
        <v>-24</v>
      </c>
      <c r="AN92" s="83">
        <f t="shared" si="24"/>
        <v>-24</v>
      </c>
      <c r="AO92" s="83">
        <f t="shared" si="24"/>
        <v>-24</v>
      </c>
      <c r="AP92" s="83">
        <f t="shared" si="24"/>
        <v>-24</v>
      </c>
      <c r="AQ92" s="83">
        <f t="shared" si="24"/>
        <v>-24</v>
      </c>
      <c r="AR92" s="83">
        <f t="shared" si="24"/>
        <v>-24</v>
      </c>
      <c r="AS92" s="83">
        <f t="shared" si="24"/>
        <v>-24</v>
      </c>
      <c r="AT92" s="83">
        <f t="shared" si="24"/>
        <v>-24</v>
      </c>
      <c r="AU92" s="83">
        <f t="shared" si="24"/>
        <v>-24</v>
      </c>
      <c r="AV92" s="83">
        <f t="shared" si="24"/>
        <v>-24</v>
      </c>
      <c r="AW92" s="83">
        <f t="shared" si="24"/>
        <v>-24</v>
      </c>
    </row>
    <row r="93" spans="2:49">
      <c r="B93" s="2" t="s">
        <v>90</v>
      </c>
    </row>
    <row r="96" spans="2:49">
      <c r="B96" s="73" t="s">
        <v>78</v>
      </c>
      <c r="C96" s="65"/>
      <c r="D96" s="65"/>
      <c r="E96" s="65"/>
      <c r="F96" s="65"/>
      <c r="G96" s="65"/>
      <c r="H96" s="65"/>
      <c r="I96" s="65" t="s">
        <v>89</v>
      </c>
      <c r="J96" s="65"/>
      <c r="K96" s="65"/>
      <c r="L96" s="65"/>
      <c r="M96" s="65"/>
      <c r="N96" s="65"/>
      <c r="O96" s="65"/>
      <c r="P96" s="65"/>
      <c r="Q96" s="65"/>
      <c r="R96" s="65"/>
      <c r="S96" s="65"/>
      <c r="T96" s="65"/>
      <c r="U96" s="65"/>
      <c r="V96" s="65"/>
      <c r="W96" s="65"/>
      <c r="X96" s="65"/>
      <c r="Y96" s="65"/>
      <c r="Z96" s="66"/>
    </row>
    <row r="97" spans="2:26">
      <c r="B97" s="67"/>
      <c r="D97" s="84" t="s">
        <v>79</v>
      </c>
      <c r="E97" s="84"/>
      <c r="F97" s="84"/>
      <c r="G97" s="84"/>
      <c r="H97" s="84"/>
      <c r="I97" s="85"/>
      <c r="J97" s="84"/>
      <c r="K97" s="84"/>
      <c r="L97" s="84"/>
      <c r="M97" s="84"/>
      <c r="N97" s="84"/>
      <c r="O97" s="84"/>
      <c r="P97" s="84"/>
      <c r="Q97" s="84"/>
      <c r="R97" s="84"/>
      <c r="S97" s="84"/>
      <c r="T97" s="84"/>
      <c r="U97" s="84"/>
      <c r="V97" s="84"/>
      <c r="W97" s="84"/>
      <c r="X97" s="84"/>
      <c r="Y97" s="84"/>
      <c r="Z97" s="68"/>
    </row>
    <row r="98" spans="2:26" ht="30">
      <c r="B98" s="67"/>
      <c r="D98" s="86"/>
      <c r="E98" s="87" t="s">
        <v>75</v>
      </c>
      <c r="F98" s="87" t="s">
        <v>76</v>
      </c>
      <c r="G98" s="87" t="s">
        <v>77</v>
      </c>
      <c r="H98" s="88" t="s">
        <v>33</v>
      </c>
      <c r="I98" s="88" t="s">
        <v>34</v>
      </c>
      <c r="J98" s="88" t="s">
        <v>35</v>
      </c>
      <c r="K98" s="88" t="s">
        <v>36</v>
      </c>
      <c r="L98" s="88" t="s">
        <v>37</v>
      </c>
      <c r="M98" s="88" t="s">
        <v>38</v>
      </c>
      <c r="N98" s="88" t="s">
        <v>39</v>
      </c>
      <c r="O98" s="88" t="s">
        <v>40</v>
      </c>
      <c r="P98" s="88" t="s">
        <v>41</v>
      </c>
      <c r="Q98" s="88" t="s">
        <v>42</v>
      </c>
      <c r="R98" s="88" t="s">
        <v>43</v>
      </c>
      <c r="S98" s="89" t="s">
        <v>44</v>
      </c>
      <c r="T98" s="90" t="s">
        <v>45</v>
      </c>
      <c r="U98" s="90" t="s">
        <v>46</v>
      </c>
      <c r="V98" s="90" t="s">
        <v>47</v>
      </c>
      <c r="W98" s="90" t="s">
        <v>48</v>
      </c>
      <c r="X98" s="84"/>
      <c r="Y98" s="84"/>
      <c r="Z98" s="68"/>
    </row>
    <row r="99" spans="2:26">
      <c r="B99" s="67"/>
      <c r="D99" s="91" t="s">
        <v>49</v>
      </c>
      <c r="E99" s="92">
        <v>-15</v>
      </c>
      <c r="F99" s="92">
        <v>-16.7</v>
      </c>
      <c r="G99" s="92">
        <v>-21.6</v>
      </c>
      <c r="H99" s="92">
        <v>-39.799999999999997</v>
      </c>
      <c r="I99" s="92">
        <v>-26.8</v>
      </c>
      <c r="J99" s="92">
        <v>-29.5</v>
      </c>
      <c r="K99" s="92">
        <v>-30.5</v>
      </c>
      <c r="L99" s="92">
        <v>-35.4</v>
      </c>
      <c r="M99" s="92">
        <v>-39.6</v>
      </c>
      <c r="N99" s="92">
        <v>-54.5</v>
      </c>
      <c r="O99" s="92">
        <v>-47.4</v>
      </c>
      <c r="P99" s="92">
        <v>-60.7</v>
      </c>
      <c r="Q99" s="92">
        <v>-70</v>
      </c>
      <c r="R99" s="92">
        <v>-58.2</v>
      </c>
      <c r="S99" s="92">
        <v>-50.5</v>
      </c>
      <c r="T99" s="84"/>
      <c r="U99" s="84"/>
      <c r="V99" s="84"/>
      <c r="W99" s="84"/>
      <c r="X99" s="84"/>
      <c r="Y99" s="84"/>
      <c r="Z99" s="68"/>
    </row>
    <row r="100" spans="2:26">
      <c r="B100" s="67"/>
      <c r="D100" s="93" t="s">
        <v>50</v>
      </c>
      <c r="E100" s="94">
        <v>-33.5</v>
      </c>
      <c r="F100" s="94">
        <v>-32.4</v>
      </c>
      <c r="G100" s="94">
        <v>-37.9</v>
      </c>
      <c r="H100" s="94">
        <v>-220.3</v>
      </c>
      <c r="I100" s="94">
        <v>-162.80000000000001</v>
      </c>
      <c r="J100" s="94">
        <v>-177.2</v>
      </c>
      <c r="K100" s="94">
        <v>-168.3</v>
      </c>
      <c r="L100" s="94">
        <v>-178.2</v>
      </c>
      <c r="M100" s="94">
        <v>-190.6</v>
      </c>
      <c r="N100" s="94">
        <v>-187</v>
      </c>
      <c r="O100" s="94">
        <v>-128.19999999999999</v>
      </c>
      <c r="P100" s="94">
        <v>-152</v>
      </c>
      <c r="Q100" s="94">
        <v>-127.4</v>
      </c>
      <c r="R100" s="95">
        <v>-97.9</v>
      </c>
      <c r="S100" s="95">
        <v>-82.4</v>
      </c>
      <c r="Z100" s="68"/>
    </row>
    <row r="101" spans="2:26">
      <c r="B101" s="67"/>
      <c r="D101" s="84" t="s">
        <v>94</v>
      </c>
      <c r="F101" s="96"/>
      <c r="G101" s="96"/>
      <c r="H101" s="97"/>
      <c r="I101" s="96"/>
      <c r="J101" s="96"/>
      <c r="K101" s="96"/>
      <c r="L101" s="96"/>
      <c r="M101" s="96"/>
      <c r="N101" s="96"/>
      <c r="O101" s="96"/>
      <c r="P101" s="96"/>
      <c r="Q101" s="96"/>
      <c r="R101" s="98"/>
      <c r="S101" s="99"/>
      <c r="T101" s="90" t="s">
        <v>51</v>
      </c>
      <c r="U101" s="90" t="s">
        <v>52</v>
      </c>
      <c r="V101" s="90" t="s">
        <v>53</v>
      </c>
      <c r="W101" s="90" t="s">
        <v>54</v>
      </c>
      <c r="X101" s="90" t="s">
        <v>55</v>
      </c>
      <c r="Y101" s="90" t="s">
        <v>56</v>
      </c>
      <c r="Z101" s="68"/>
    </row>
    <row r="102" spans="2:26">
      <c r="B102" s="67"/>
      <c r="D102" s="84"/>
      <c r="E102" s="84"/>
      <c r="F102" s="84"/>
      <c r="G102" s="84"/>
      <c r="H102" s="84"/>
      <c r="I102" s="84"/>
      <c r="J102" s="84"/>
      <c r="K102" s="84"/>
      <c r="L102" s="84"/>
      <c r="M102" s="84"/>
      <c r="N102" s="84"/>
      <c r="O102" s="84"/>
      <c r="P102" s="84"/>
      <c r="Q102" s="84"/>
      <c r="R102" s="100" t="s">
        <v>62</v>
      </c>
      <c r="S102" s="101"/>
      <c r="T102" s="102">
        <v>-81.8</v>
      </c>
      <c r="U102" s="102">
        <v>-53.6</v>
      </c>
      <c r="V102" s="102">
        <v>-53.6</v>
      </c>
      <c r="W102" s="102">
        <v>-53.6</v>
      </c>
      <c r="X102" s="102"/>
      <c r="Y102" s="102"/>
      <c r="Z102" s="68"/>
    </row>
    <row r="103" spans="2:26">
      <c r="B103" s="67"/>
      <c r="D103" s="84"/>
      <c r="E103" s="84"/>
      <c r="F103" s="84"/>
      <c r="G103" s="84"/>
      <c r="H103" s="84"/>
      <c r="I103" s="84"/>
      <c r="J103" s="84"/>
      <c r="K103" s="84"/>
      <c r="L103" s="84"/>
      <c r="M103" s="84"/>
      <c r="N103" s="84"/>
      <c r="O103" s="84"/>
      <c r="P103" s="84"/>
      <c r="Q103" s="84"/>
      <c r="R103" s="103" t="s">
        <v>57</v>
      </c>
      <c r="S103" s="104"/>
      <c r="T103" s="105">
        <v>-128</v>
      </c>
      <c r="U103" s="105">
        <v>-104.7</v>
      </c>
      <c r="V103" s="105">
        <v>-104.7</v>
      </c>
      <c r="W103" s="105">
        <v>-104.7</v>
      </c>
      <c r="X103" s="105"/>
      <c r="Y103" s="105"/>
      <c r="Z103" s="68"/>
    </row>
    <row r="104" spans="2:26">
      <c r="B104" s="67"/>
      <c r="D104" s="84"/>
      <c r="E104" s="84"/>
      <c r="F104" s="84"/>
      <c r="G104" s="84"/>
      <c r="H104" s="84"/>
      <c r="I104" s="84"/>
      <c r="J104" s="84"/>
      <c r="K104" s="84"/>
      <c r="L104" s="84"/>
      <c r="M104" s="84"/>
      <c r="N104" s="84"/>
      <c r="O104" s="84"/>
      <c r="P104" s="84"/>
      <c r="Q104" s="84"/>
      <c r="R104" s="100" t="s">
        <v>58</v>
      </c>
      <c r="S104" s="101"/>
      <c r="T104" s="102">
        <v>-161</v>
      </c>
      <c r="U104" s="102">
        <v>-137</v>
      </c>
      <c r="V104" s="102">
        <v>-137</v>
      </c>
      <c r="W104" s="102">
        <v>-137</v>
      </c>
      <c r="X104" s="102"/>
      <c r="Y104" s="102"/>
      <c r="Z104" s="68"/>
    </row>
    <row r="105" spans="2:26">
      <c r="B105" s="67"/>
      <c r="D105" s="84"/>
      <c r="E105" s="84"/>
      <c r="F105" s="84"/>
      <c r="G105" s="84"/>
      <c r="H105" s="84"/>
      <c r="I105" s="84"/>
      <c r="J105" s="84"/>
      <c r="K105" s="84"/>
      <c r="L105" s="84"/>
      <c r="M105" s="84"/>
      <c r="N105" s="84"/>
      <c r="O105" s="84"/>
      <c r="P105" s="84"/>
      <c r="Q105" s="84"/>
      <c r="R105" s="103" t="s">
        <v>59</v>
      </c>
      <c r="S105" s="104"/>
      <c r="T105" s="105">
        <v>-683</v>
      </c>
      <c r="U105" s="105">
        <v>-547</v>
      </c>
      <c r="V105" s="105">
        <v>-547</v>
      </c>
      <c r="W105" s="105">
        <v>-547</v>
      </c>
      <c r="X105" s="105">
        <v>-547</v>
      </c>
      <c r="Y105" s="105">
        <v>-547</v>
      </c>
      <c r="Z105" s="68"/>
    </row>
    <row r="106" spans="2:26">
      <c r="B106" s="67"/>
      <c r="D106" s="84"/>
      <c r="E106" s="84"/>
      <c r="F106" s="84"/>
      <c r="G106" s="84"/>
      <c r="H106" s="84"/>
      <c r="I106" s="84"/>
      <c r="J106" s="84"/>
      <c r="K106" s="84"/>
      <c r="L106" s="84"/>
      <c r="M106" s="84"/>
      <c r="N106" s="84"/>
      <c r="O106" s="84"/>
      <c r="P106" s="84"/>
      <c r="Q106" s="84"/>
      <c r="R106" s="100" t="s">
        <v>60</v>
      </c>
      <c r="S106" s="101"/>
      <c r="T106" s="102">
        <v>-535</v>
      </c>
      <c r="U106" s="102">
        <v>-476</v>
      </c>
      <c r="V106" s="102">
        <v>-476</v>
      </c>
      <c r="W106" s="102">
        <v>-476</v>
      </c>
      <c r="X106" s="102">
        <v>-476</v>
      </c>
      <c r="Y106" s="102">
        <v>-476</v>
      </c>
      <c r="Z106" s="68"/>
    </row>
    <row r="107" spans="2:26">
      <c r="B107" s="67"/>
      <c r="D107" s="84"/>
      <c r="E107" s="84"/>
      <c r="F107" s="84"/>
      <c r="G107" s="84"/>
      <c r="H107" s="84"/>
      <c r="I107" s="84"/>
      <c r="J107" s="84"/>
      <c r="K107" s="84"/>
      <c r="L107" s="84"/>
      <c r="M107" s="84"/>
      <c r="N107" s="84"/>
      <c r="O107" s="84"/>
      <c r="P107" s="84"/>
      <c r="Q107" s="84"/>
      <c r="R107" s="103" t="s">
        <v>61</v>
      </c>
      <c r="S107" s="104"/>
      <c r="T107" s="105">
        <v>-218</v>
      </c>
      <c r="U107" s="105">
        <v>-184.3</v>
      </c>
      <c r="V107" s="105">
        <v>-184.3</v>
      </c>
      <c r="W107" s="105">
        <v>-184.3</v>
      </c>
      <c r="X107" s="105">
        <v>-184.3</v>
      </c>
      <c r="Y107" s="105">
        <v>-184.3</v>
      </c>
      <c r="Z107" s="68"/>
    </row>
    <row r="108" spans="2:26">
      <c r="B108" s="67"/>
      <c r="D108" s="84"/>
      <c r="E108" s="84"/>
      <c r="F108" s="84"/>
      <c r="G108" s="84"/>
      <c r="H108" s="84"/>
      <c r="I108" s="84"/>
      <c r="J108" s="84"/>
      <c r="K108" s="84"/>
      <c r="L108" s="84"/>
      <c r="M108" s="84"/>
      <c r="N108" s="84"/>
      <c r="O108" s="84"/>
      <c r="P108" s="84"/>
      <c r="Q108" s="84"/>
      <c r="R108" s="106" t="s">
        <v>92</v>
      </c>
      <c r="S108" s="84"/>
      <c r="T108" s="107"/>
      <c r="U108" s="107"/>
      <c r="V108" s="107"/>
      <c r="W108" s="107"/>
      <c r="X108" s="107"/>
      <c r="Y108" s="107"/>
      <c r="Z108" s="68"/>
    </row>
    <row r="109" spans="2:26">
      <c r="B109" s="69"/>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1"/>
    </row>
  </sheetData>
  <mergeCells count="9">
    <mergeCell ref="B90:D90"/>
    <mergeCell ref="B91:D91"/>
    <mergeCell ref="B92:D92"/>
    <mergeCell ref="AG1:AI2"/>
    <mergeCell ref="B82:C82"/>
    <mergeCell ref="B84:D84"/>
    <mergeCell ref="B85:D85"/>
    <mergeCell ref="B86:B88"/>
    <mergeCell ref="B89:C89"/>
  </mergeCells>
  <phoneticPr fontId="4"/>
  <pageMargins left="0.25" right="0.25" top="0.75" bottom="0.75" header="0.3" footer="0.3"/>
  <pageSetup paperSize="8" scale="58"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LPS 入力見本</vt:lpstr>
      <vt:lpstr>LPS 入力用</vt:lpstr>
      <vt:lpstr>'LPS 入力見本'!Print_Area</vt:lpstr>
      <vt:lpstr>'LPS 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Kenichi Yokota</dc:creator>
  <cp:lastModifiedBy>Kenichi Yokota</cp:lastModifiedBy>
  <cp:lastPrinted>2025-09-25T02:16:25Z</cp:lastPrinted>
  <dcterms:created xsi:type="dcterms:W3CDTF">2018-09-25T07:04:27Z</dcterms:created>
  <dcterms:modified xsi:type="dcterms:W3CDTF">2025-11-22T01:05:58Z</dcterms:modified>
</cp:coreProperties>
</file>